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22" i="5" l="1"/>
  <c r="L22" i="5"/>
  <c r="I22" i="5"/>
  <c r="F22" i="5"/>
  <c r="T8" i="5" l="1"/>
  <c r="S18" i="5"/>
  <c r="Q18" i="5"/>
  <c r="N18" i="5"/>
  <c r="K18" i="5"/>
  <c r="H18" i="5"/>
  <c r="S17" i="5"/>
  <c r="Q17" i="5"/>
  <c r="N17" i="5"/>
  <c r="K17" i="5"/>
  <c r="H17" i="5"/>
  <c r="S16" i="5"/>
  <c r="Q16" i="5"/>
  <c r="N16" i="5"/>
  <c r="K16" i="5"/>
  <c r="H16" i="5"/>
  <c r="S15" i="5"/>
  <c r="Q15" i="5"/>
  <c r="N15" i="5"/>
  <c r="K15" i="5"/>
  <c r="H15" i="5"/>
  <c r="S14" i="5"/>
  <c r="Q14" i="5"/>
  <c r="N14" i="5"/>
  <c r="K14" i="5"/>
  <c r="H14" i="5"/>
  <c r="S13" i="5"/>
  <c r="Q13" i="5"/>
  <c r="N13" i="5"/>
  <c r="K13" i="5"/>
  <c r="H13" i="5"/>
  <c r="S12" i="5"/>
  <c r="Q12" i="5"/>
  <c r="N12" i="5"/>
  <c r="K12" i="5"/>
  <c r="H12" i="5"/>
  <c r="S11" i="5"/>
  <c r="Q11" i="5"/>
  <c r="N11" i="5"/>
  <c r="K11" i="5"/>
  <c r="H11" i="5"/>
  <c r="S10" i="5"/>
  <c r="R10" i="5"/>
  <c r="T10" i="5" s="1"/>
  <c r="Q10" i="5"/>
  <c r="N10" i="5"/>
  <c r="K10" i="5"/>
  <c r="H10" i="5"/>
  <c r="S9" i="5"/>
  <c r="T9" i="5" s="1"/>
  <c r="Q9" i="5"/>
  <c r="N9" i="5"/>
  <c r="K9" i="5"/>
  <c r="H9" i="5"/>
  <c r="R8" i="5"/>
  <c r="R22" i="5" s="1"/>
  <c r="R50" i="5" s="1"/>
  <c r="S4" i="5"/>
  <c r="Q4" i="5"/>
  <c r="N4" i="5"/>
  <c r="K4" i="5"/>
  <c r="H4" i="5"/>
  <c r="M30" i="1"/>
  <c r="S45" i="5"/>
  <c r="S51" i="5" s="1"/>
  <c r="R45" i="5"/>
  <c r="R51" i="5" s="1"/>
  <c r="P45" i="5"/>
  <c r="P51" i="5" s="1"/>
  <c r="O45" i="5"/>
  <c r="O51" i="5" s="1"/>
  <c r="M45" i="5"/>
  <c r="M51" i="5" s="1"/>
  <c r="L45" i="5"/>
  <c r="L51" i="5" s="1"/>
  <c r="J45" i="5"/>
  <c r="J51" i="5" s="1"/>
  <c r="I45" i="5"/>
  <c r="I51" i="5" s="1"/>
  <c r="G45" i="5"/>
  <c r="G51" i="5" s="1"/>
  <c r="F45" i="5"/>
  <c r="F51" i="5" s="1"/>
  <c r="E45" i="5"/>
  <c r="E51" i="5" s="1"/>
  <c r="P22" i="5"/>
  <c r="P50" i="5" s="1"/>
  <c r="O50" i="5"/>
  <c r="M22" i="5"/>
  <c r="M50" i="5" s="1"/>
  <c r="L50" i="5"/>
  <c r="J22" i="5"/>
  <c r="J50" i="5" s="1"/>
  <c r="I50" i="5"/>
  <c r="G22" i="5"/>
  <c r="G50" i="5" s="1"/>
  <c r="F50" i="5"/>
  <c r="E22" i="5"/>
  <c r="E50" i="5" s="1"/>
  <c r="S22" i="5" l="1"/>
  <c r="S50" i="5" s="1"/>
  <c r="Q45" i="5"/>
  <c r="Q51" i="5" s="1"/>
  <c r="K22" i="5"/>
  <c r="K50" i="5" s="1"/>
  <c r="Q22" i="5"/>
  <c r="Q50" i="5" s="1"/>
  <c r="K45" i="5"/>
  <c r="K51" i="5" s="1"/>
  <c r="H22" i="5"/>
  <c r="H50" i="5" s="1"/>
  <c r="N22" i="5"/>
  <c r="N50" i="5" s="1"/>
  <c r="H45" i="5"/>
  <c r="H51" i="5" s="1"/>
  <c r="N45" i="5"/>
  <c r="N51" i="5" s="1"/>
  <c r="T45" i="5"/>
  <c r="T51" i="5" s="1"/>
  <c r="O16" i="4"/>
  <c r="N16" i="4"/>
  <c r="M16" i="4"/>
  <c r="L16" i="4"/>
  <c r="L15" i="4"/>
  <c r="AG11" i="4"/>
  <c r="AF11" i="4" s="1"/>
  <c r="T22" i="5" l="1"/>
  <c r="T50" i="5" s="1"/>
  <c r="K70" i="1"/>
  <c r="J70" i="1"/>
  <c r="I70" i="1"/>
  <c r="H70" i="1"/>
  <c r="K65" i="1"/>
  <c r="J65" i="1"/>
  <c r="I65" i="1"/>
  <c r="H65" i="1"/>
  <c r="K64" i="1"/>
  <c r="J64" i="1"/>
  <c r="I64" i="1"/>
  <c r="H64" i="1"/>
  <c r="K63" i="1"/>
  <c r="J63" i="1"/>
  <c r="I63" i="1"/>
  <c r="H63" i="1"/>
  <c r="K60" i="1"/>
  <c r="J60" i="1"/>
  <c r="I60" i="1"/>
  <c r="H60" i="1"/>
  <c r="K59" i="1"/>
  <c r="J59" i="1"/>
  <c r="I59" i="1"/>
  <c r="H59" i="1"/>
  <c r="K55" i="1"/>
  <c r="J55" i="1"/>
  <c r="I55" i="1"/>
  <c r="H55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8" i="1"/>
  <c r="J38" i="1"/>
  <c r="I38" i="1"/>
  <c r="H38" i="1"/>
  <c r="O14" i="4" l="1"/>
  <c r="N14" i="4"/>
  <c r="M14" i="4"/>
  <c r="L14" i="4"/>
  <c r="K14" i="4"/>
  <c r="AS11" i="4"/>
  <c r="AQ11" i="4"/>
  <c r="AP11" i="4"/>
  <c r="AO11" i="4"/>
  <c r="AN11" i="4"/>
  <c r="AM11" i="4"/>
  <c r="AE11" i="4"/>
  <c r="AD11" i="4"/>
  <c r="H16" i="4" s="1"/>
  <c r="AC11" i="4"/>
  <c r="AB11" i="4"/>
  <c r="F16" i="4" s="1"/>
  <c r="AA11" i="4"/>
  <c r="W11" i="4"/>
  <c r="U11" i="4"/>
  <c r="T11" i="4"/>
  <c r="S11" i="4"/>
  <c r="R11" i="4"/>
  <c r="Q11" i="4"/>
  <c r="K11" i="4"/>
  <c r="K15" i="4" s="1"/>
  <c r="I11" i="4"/>
  <c r="I15" i="4" s="1"/>
  <c r="O15" i="4" s="1"/>
  <c r="H11" i="4"/>
  <c r="H15" i="4" s="1"/>
  <c r="H17" i="4" s="1"/>
  <c r="G11" i="4"/>
  <c r="G15" i="4" s="1"/>
  <c r="F11" i="4"/>
  <c r="F15" i="4" s="1"/>
  <c r="F17" i="4" s="1"/>
  <c r="E11" i="4"/>
  <c r="E15" i="4" s="1"/>
  <c r="M15" i="4" s="1"/>
  <c r="E16" i="4" l="1"/>
  <c r="E17" i="4" s="1"/>
  <c r="G16" i="4"/>
  <c r="K17" i="4"/>
  <c r="N15" i="4"/>
  <c r="G17" i="4"/>
  <c r="I16" i="4"/>
  <c r="L17" i="4" l="1"/>
  <c r="N17" i="4"/>
  <c r="M17" i="4"/>
  <c r="I17" i="4"/>
  <c r="O17" i="4" s="1"/>
  <c r="O30" i="1" l="1"/>
  <c r="O29" i="1"/>
  <c r="O32" i="1" l="1"/>
  <c r="P15" i="3"/>
  <c r="O15" i="3"/>
  <c r="M15" i="3"/>
  <c r="I15" i="3"/>
  <c r="P6" i="3" l="1"/>
  <c r="O6" i="3"/>
  <c r="M6" i="3"/>
  <c r="I6" i="3"/>
  <c r="G6" i="3"/>
</calcChain>
</file>

<file path=xl/sharedStrings.xml><?xml version="1.0" encoding="utf-8"?>
<sst xmlns="http://schemas.openxmlformats.org/spreadsheetml/2006/main" count="886" uniqueCount="368">
  <si>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</si>
  <si>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</si>
  <si>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</si>
  <si>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</si>
  <si>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</si>
  <si>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</si>
  <si>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</si>
  <si>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</si>
  <si>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</si>
  <si>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</si>
  <si>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</si>
  <si>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</si>
  <si>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</si>
  <si>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</si>
  <si>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</si>
  <si>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</si>
  <si>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</si>
  <si>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</si>
  <si>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</si>
  <si>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</si>
  <si>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</si>
  <si>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</si>
  <si>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</si>
  <si>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</si>
  <si>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</si>
  <si>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</si>
  <si>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</si>
  <si>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</si>
  <si>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</si>
  <si>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</si>
  <si>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</si>
  <si>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</si>
  <si>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</si>
  <si>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Nieminen</t>
  </si>
  <si>
    <t>11.</t>
  </si>
  <si>
    <t>HoNsU</t>
  </si>
  <si>
    <t>Kiri</t>
  </si>
  <si>
    <t>10.</t>
  </si>
  <si>
    <t>8.</t>
  </si>
  <si>
    <t>7.</t>
  </si>
  <si>
    <t>2.</t>
  </si>
  <si>
    <t>Tahko</t>
  </si>
  <si>
    <t>4.</t>
  </si>
  <si>
    <t>12.</t>
  </si>
  <si>
    <t>HP</t>
  </si>
  <si>
    <t>14.</t>
  </si>
  <si>
    <t>KiPe</t>
  </si>
  <si>
    <t>ykköspesis</t>
  </si>
  <si>
    <t>ykkössarja</t>
  </si>
  <si>
    <t>15.05. 1985  SoJy - HoNsU  6-1</t>
  </si>
  <si>
    <t xml:space="preserve">  17 v   8 kk 15 pv</t>
  </si>
  <si>
    <t>4.  ottelu</t>
  </si>
  <si>
    <t>26.05. 1985  HoNsU - VM  7-6</t>
  </si>
  <si>
    <t xml:space="preserve">  17 v   8 kk 26 pv</t>
  </si>
  <si>
    <t>Seurat</t>
  </si>
  <si>
    <t>HoNsU = Hongikon Nuorisoseuran Urheilijat  (1948), kasvattajaseura</t>
  </si>
  <si>
    <t>Kiri = Jyväskylän Kiri  (1930)</t>
  </si>
  <si>
    <t>Tahko = Hyvinkään Tahko  (1915)</t>
  </si>
  <si>
    <t>HP = Haminan Palloilijat  (1928)</t>
  </si>
  <si>
    <t>YKKÖSPESIS</t>
  </si>
  <si>
    <t>KiPe = Kinnarin Pesis  (1998)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</si>
  <si>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</si>
  <si>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</si>
  <si>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</si>
  <si>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</si>
  <si>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</si>
  <si>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</si>
  <si>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</si>
  <si>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</si>
  <si>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</si>
  <si>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</si>
  <si>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</si>
  <si>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</si>
  <si>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</si>
  <si>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25.07. 1993  Sotkamo</t>
  </si>
  <si>
    <t xml:space="preserve">  8-1</t>
  </si>
  <si>
    <t>Itä</t>
  </si>
  <si>
    <t>s</t>
  </si>
  <si>
    <t>I p</t>
  </si>
  <si>
    <t>Juha Tanskanen</t>
  </si>
  <si>
    <t>24.07. 1994  Loimaa</t>
  </si>
  <si>
    <t xml:space="preserve">  0-1  (0-2, 1-1)</t>
  </si>
  <si>
    <t>1v</t>
  </si>
  <si>
    <t>Ikä ensimmäisessä ottelussa</t>
  </si>
  <si>
    <t>25 v  11 kk  25 pv</t>
  </si>
  <si>
    <t>A-POJAT</t>
  </si>
  <si>
    <t>19.07. 1985  Kitee</t>
  </si>
  <si>
    <t xml:space="preserve"> 5-22</t>
  </si>
  <si>
    <t>II p</t>
  </si>
  <si>
    <t>Pekka Arffman</t>
  </si>
  <si>
    <t>12.07. 1986  Ylihärmä</t>
  </si>
  <si>
    <t>11-16</t>
  </si>
  <si>
    <t>L+T</t>
  </si>
  <si>
    <t xml:space="preserve"> ITÄ - LÄNSI - KORTTI</t>
  </si>
  <si>
    <t>B-POJAT</t>
  </si>
  <si>
    <t>14.07. 1984  Lahti</t>
  </si>
  <si>
    <t xml:space="preserve"> 13-3</t>
  </si>
  <si>
    <t>2v</t>
  </si>
  <si>
    <t>Aki Pöntinen</t>
  </si>
  <si>
    <t>7/9</t>
  </si>
  <si>
    <t>2/3</t>
  </si>
  <si>
    <t>2/2</t>
  </si>
  <si>
    <t>1/2</t>
  </si>
  <si>
    <t>3/6</t>
  </si>
  <si>
    <t>10/15</t>
  </si>
  <si>
    <t>2/4</t>
  </si>
  <si>
    <t>3/4</t>
  </si>
  <si>
    <t>3/5</t>
  </si>
  <si>
    <t>0/1</t>
  </si>
  <si>
    <t>3/3</t>
  </si>
  <si>
    <t>1/1</t>
  </si>
  <si>
    <t>5/7</t>
  </si>
  <si>
    <t>3p</t>
  </si>
  <si>
    <t>3/8</t>
  </si>
  <si>
    <t>1/3</t>
  </si>
  <si>
    <t>31.8.1967   Jyväskylä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</si>
  <si>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</si>
  <si>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</si>
  <si>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</si>
  <si>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</si>
  <si>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</si>
  <si>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</si>
  <si>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</si>
  <si>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Cup</t>
  </si>
  <si>
    <t>0-0-0</t>
  </si>
  <si>
    <t>Lyöty</t>
  </si>
  <si>
    <t>Tuotu</t>
  </si>
  <si>
    <t>0-2  AA</t>
  </si>
  <si>
    <t>0-2  IPV</t>
  </si>
  <si>
    <t>0-3  SoJy</t>
  </si>
  <si>
    <t>3-0  KiPa</t>
  </si>
  <si>
    <t>3-1  Kiri</t>
  </si>
  <si>
    <t>3-1  Tiikerit</t>
  </si>
  <si>
    <t>0-3  KiPa</t>
  </si>
  <si>
    <t>1-2  SMJ</t>
  </si>
  <si>
    <t>0-3  PattU</t>
  </si>
  <si>
    <t>2/6</t>
  </si>
  <si>
    <t xml:space="preserve">       Runkosarja TOP-30</t>
  </si>
  <si>
    <t>16.</t>
  </si>
  <si>
    <t>27.</t>
  </si>
  <si>
    <t>29.</t>
  </si>
  <si>
    <t>22.</t>
  </si>
  <si>
    <t>26.</t>
  </si>
  <si>
    <t>23.</t>
  </si>
  <si>
    <t>19.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</si>
  <si>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</si>
  <si>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</si>
  <si>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</si>
  <si>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</si>
  <si>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</si>
  <si>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</si>
  <si>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</si>
  <si>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</si>
  <si>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</si>
  <si>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</si>
  <si>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</si>
  <si>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5.</t>
  </si>
  <si>
    <t>78.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</si>
  <si>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</si>
  <si>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</si>
  <si>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</si>
  <si>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</si>
  <si>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</si>
  <si>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</si>
  <si>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</si>
  <si>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</si>
  <si>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534.</t>
  </si>
  <si>
    <t xml:space="preserve"> Lyöjätilasto</t>
  </si>
  <si>
    <t>195.</t>
  </si>
  <si>
    <t>176.</t>
  </si>
  <si>
    <t>145.</t>
  </si>
  <si>
    <t>115.</t>
  </si>
  <si>
    <t>142.</t>
  </si>
  <si>
    <t>158.</t>
  </si>
  <si>
    <t>127.</t>
  </si>
  <si>
    <t>136.</t>
  </si>
  <si>
    <t>82.</t>
  </si>
  <si>
    <t>93.</t>
  </si>
  <si>
    <t xml:space="preserve"> Kärkilyöjätilasto</t>
  </si>
  <si>
    <t xml:space="preserve"> PLAY OFF,  KA / OTT</t>
  </si>
  <si>
    <t xml:space="preserve"> PLAY OFF, TASASATASET,  ka. / peli</t>
  </si>
  <si>
    <t>226.</t>
  </si>
  <si>
    <t>152.</t>
  </si>
  <si>
    <t>138.</t>
  </si>
  <si>
    <t>124.</t>
  </si>
  <si>
    <t>72.</t>
  </si>
  <si>
    <t>102.</t>
  </si>
  <si>
    <t>70.</t>
  </si>
  <si>
    <t>113.</t>
  </si>
  <si>
    <t>125.</t>
  </si>
  <si>
    <t>129.</t>
  </si>
  <si>
    <t>131.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</si>
  <si>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</si>
  <si>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</si>
  <si>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</si>
  <si>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</si>
  <si>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</si>
  <si>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</si>
  <si>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</si>
  <si>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</si>
  <si>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</si>
  <si>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</si>
  <si>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</si>
  <si>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</si>
  <si>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</si>
  <si>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</si>
  <si>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</si>
  <si>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</si>
  <si>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</si>
  <si>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</si>
  <si>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</si>
  <si>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</si>
  <si>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</si>
  <si>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</si>
  <si>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</si>
  <si>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</si>
  <si>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</si>
  <si>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</si>
  <si>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</si>
  <si>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</si>
  <si>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</si>
  <si>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</si>
  <si>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269. ottelu</t>
  </si>
  <si>
    <t>226. ottelu</t>
  </si>
  <si>
    <t>134.   16.05. 1996  Tahko - SMJ  2-0</t>
  </si>
  <si>
    <t>29 v   8 kk 16 pv</t>
  </si>
  <si>
    <t>31 v 10 kk 14 pv</t>
  </si>
  <si>
    <t xml:space="preserve">  47.   14.07. 1999  AA - HP  2-0</t>
  </si>
  <si>
    <t xml:space="preserve">  70.   13.08. 1996  HP - Tahko  0-2</t>
  </si>
  <si>
    <t xml:space="preserve">  69.   09.07. 1998  LP - HP  2-0</t>
  </si>
  <si>
    <t>901.</t>
  </si>
  <si>
    <t>921.</t>
  </si>
  <si>
    <t>942.</t>
  </si>
  <si>
    <t>967.</t>
  </si>
  <si>
    <t>493.</t>
  </si>
  <si>
    <t>360.</t>
  </si>
  <si>
    <t>270.</t>
  </si>
  <si>
    <t>107.</t>
  </si>
  <si>
    <t>85.</t>
  </si>
  <si>
    <t>62.</t>
  </si>
  <si>
    <t>58.</t>
  </si>
  <si>
    <t>56.</t>
  </si>
  <si>
    <t>54.</t>
  </si>
  <si>
    <t>59.</t>
  </si>
  <si>
    <t>941.</t>
  </si>
  <si>
    <t>961.</t>
  </si>
  <si>
    <t>980.</t>
  </si>
  <si>
    <t>1004.</t>
  </si>
  <si>
    <t>719.</t>
  </si>
  <si>
    <t>429.</t>
  </si>
  <si>
    <t>329.</t>
  </si>
  <si>
    <t>277.</t>
  </si>
  <si>
    <t>220.</t>
  </si>
  <si>
    <t>209.</t>
  </si>
  <si>
    <t>166.</t>
  </si>
  <si>
    <t>144.</t>
  </si>
  <si>
    <t>130.</t>
  </si>
  <si>
    <t>133.</t>
  </si>
  <si>
    <t>943.</t>
  </si>
  <si>
    <t>965.</t>
  </si>
  <si>
    <t>987.</t>
  </si>
  <si>
    <t>1009.</t>
  </si>
  <si>
    <t>596.</t>
  </si>
  <si>
    <t>460.</t>
  </si>
  <si>
    <t>344.</t>
  </si>
  <si>
    <t>262.</t>
  </si>
  <si>
    <t>211.</t>
  </si>
  <si>
    <t>167.</t>
  </si>
  <si>
    <t>134.</t>
  </si>
  <si>
    <t>103.</t>
  </si>
  <si>
    <t>98.</t>
  </si>
  <si>
    <t>84.</t>
  </si>
  <si>
    <t>88.</t>
  </si>
  <si>
    <t>81.</t>
  </si>
  <si>
    <t>976.</t>
  </si>
  <si>
    <t>1002.</t>
  </si>
  <si>
    <t>1027.</t>
  </si>
  <si>
    <t>1049.</t>
  </si>
  <si>
    <t>711.</t>
  </si>
  <si>
    <t>551.</t>
  </si>
  <si>
    <t>405.</t>
  </si>
  <si>
    <t>328.</t>
  </si>
  <si>
    <t>266.</t>
  </si>
  <si>
    <t>188.</t>
  </si>
  <si>
    <t>137.</t>
  </si>
  <si>
    <t>39.</t>
  </si>
  <si>
    <t>31.</t>
  </si>
  <si>
    <t>34.</t>
  </si>
  <si>
    <t>25.</t>
  </si>
  <si>
    <t>352.</t>
  </si>
  <si>
    <t>377.</t>
  </si>
  <si>
    <t>398.</t>
  </si>
  <si>
    <t>419.</t>
  </si>
  <si>
    <t>288.</t>
  </si>
  <si>
    <t>224.</t>
  </si>
  <si>
    <t>177.</t>
  </si>
  <si>
    <t>147.</t>
  </si>
  <si>
    <t>106.</t>
  </si>
  <si>
    <t>96.</t>
  </si>
  <si>
    <t>65.</t>
  </si>
  <si>
    <t>60.</t>
  </si>
  <si>
    <t>64.</t>
  </si>
  <si>
    <t>63.</t>
  </si>
  <si>
    <t>218.</t>
  </si>
  <si>
    <t>237.</t>
  </si>
  <si>
    <t>241.</t>
  </si>
  <si>
    <t>231.</t>
  </si>
  <si>
    <t>169.</t>
  </si>
  <si>
    <t>132.</t>
  </si>
  <si>
    <t>139.</t>
  </si>
  <si>
    <t>150.</t>
  </si>
  <si>
    <t>163.</t>
  </si>
  <si>
    <t>222.</t>
  </si>
  <si>
    <t>196.</t>
  </si>
  <si>
    <t>97.</t>
  </si>
  <si>
    <t>225.</t>
  </si>
  <si>
    <t>165.</t>
  </si>
  <si>
    <t>191.</t>
  </si>
  <si>
    <t>197.</t>
  </si>
  <si>
    <t>208.</t>
  </si>
  <si>
    <t>228.</t>
  </si>
  <si>
    <t>239.</t>
  </si>
  <si>
    <t>161.</t>
  </si>
  <si>
    <t>172.</t>
  </si>
  <si>
    <t>173.</t>
  </si>
  <si>
    <t>201.</t>
  </si>
  <si>
    <t>212.</t>
  </si>
  <si>
    <t>201.   29.08. 1996  Tahko - Kiri  0-2,  ve 2/4</t>
  </si>
  <si>
    <t xml:space="preserve">  67.   15.09. 1996  SoJy - Tahko  2-0,  fin 3/3</t>
  </si>
  <si>
    <t>ENSIMMÄISET RUNKOSARJASSA</t>
  </si>
  <si>
    <t>ENSIMMÄISET PUDOTUSPELEISSÄ</t>
  </si>
  <si>
    <t>YLEISÖ</t>
  </si>
  <si>
    <t xml:space="preserve">  1.   14.08. 1991  Kiri - IPV  2-18</t>
  </si>
  <si>
    <t xml:space="preserve">  5.   13.08. 1995  SoJy - Kiri  2-0</t>
  </si>
  <si>
    <t xml:space="preserve">  8.   17.08. 1996  Tahko - KiPa  1-0</t>
  </si>
  <si>
    <t>23 v 11 kk 14 pv</t>
  </si>
  <si>
    <t>27 v 11 kk 13 pv</t>
  </si>
  <si>
    <t>27 v 11 kk 17 pv</t>
  </si>
  <si>
    <t xml:space="preserve"> RUNKOSARJA JA YLEMPI LOPPUSARJA</t>
  </si>
  <si>
    <t xml:space="preserve"> KATSOJIA</t>
  </si>
  <si>
    <t xml:space="preserve"> OTTELUT</t>
  </si>
  <si>
    <t xml:space="preserve"> KA / OTT</t>
  </si>
  <si>
    <t>440 373</t>
  </si>
  <si>
    <t xml:space="preserve"> KUNNARIT YHDESSÄ OTTELUSSA</t>
  </si>
  <si>
    <t xml:space="preserve"> KATSOJIA YLI 5000  ( 1 )</t>
  </si>
  <si>
    <t xml:space="preserve"> YLEISÖENNÄTYS  KOTONA</t>
  </si>
  <si>
    <t xml:space="preserve"> YLEISÖENNÄTYS  VIERAISSA</t>
  </si>
  <si>
    <t>Tahko - Kiri  11-14</t>
  </si>
  <si>
    <t>KaMa - HP  2-0</t>
  </si>
  <si>
    <t>1.</t>
  </si>
  <si>
    <t>PuMu</t>
  </si>
  <si>
    <t>PuMu = Helsingin Puna-Mustat  (1941)</t>
  </si>
  <si>
    <t>****</t>
  </si>
  <si>
    <t>suomensarja</t>
  </si>
  <si>
    <t>TOP-100     1945-2022</t>
  </si>
  <si>
    <t>89.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</si>
  <si>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</si>
  <si>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</si>
  <si>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</si>
  <si>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</si>
  <si>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</si>
  <si>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</si>
  <si>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</si>
  <si>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</si>
  <si>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</si>
  <si>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17.</t>
  </si>
  <si>
    <t>21.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</si>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</sst>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/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1" xfId="0" applyFont="1" applyFill="1" applyBorder="1"/>
    <xf numFmtId="165" fontId="3" fillId="7" borderId="3" xfId="1" applyNumberFormat="1" applyFont="1" applyFill="1" applyBorder="1" applyAlignment="1"/>
    <xf numFmtId="0" fontId="3" fillId="7" borderId="3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3" xfId="0" applyNumberFormat="1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3" xfId="0" quotePrefix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49" fontId="3" fillId="4" borderId="0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8" borderId="3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8.7109375" style="65" customWidth="1"/>
    <col min="27" max="27" width="0.7109375" style="27" customWidth="1"/>
    <col min="28" max="31" width="6.7109375" style="65" customWidth="1"/>
    <col min="32" max="32" width="0.7109375" style="27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1"/>
  </cols>
  <sheetData>
    <row r="1" spans="1:55" ht="16.5" customHeight="1" x14ac:dyDescent="0.25">
      <c r="A1" s="127"/>
      <c r="B1" s="2" t="s">
        <v>33</v>
      </c>
      <c r="C1" s="3"/>
      <c r="D1" s="4"/>
      <c r="E1" s="5" t="s">
        <v>115</v>
      </c>
      <c r="F1" s="2"/>
      <c r="G1" s="2"/>
      <c r="H1" s="2"/>
      <c r="I1" s="2"/>
      <c r="J1" s="2"/>
      <c r="K1" s="2"/>
      <c r="L1" s="2"/>
      <c r="M1" s="2"/>
      <c r="N1" s="128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31" customFormat="1" ht="15" customHeight="1" x14ac:dyDescent="0.2">
      <c r="A2" s="12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137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146</v>
      </c>
      <c r="AC2" s="19"/>
      <c r="AD2" s="13"/>
      <c r="AE2" s="20"/>
      <c r="AF2" s="18"/>
      <c r="AG2" s="21" t="s">
        <v>116</v>
      </c>
      <c r="AH2" s="13"/>
      <c r="AI2" s="13"/>
      <c r="AJ2" s="14"/>
      <c r="AK2" s="18"/>
      <c r="AL2" s="21" t="s">
        <v>117</v>
      </c>
      <c r="AM2" s="19"/>
      <c r="AN2" s="19"/>
      <c r="AO2" s="130" t="s">
        <v>118</v>
      </c>
      <c r="AP2" s="13"/>
      <c r="AQ2" s="14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31" customFormat="1" ht="15" customHeight="1" x14ac:dyDescent="0.2">
      <c r="A3" s="12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92</v>
      </c>
      <c r="AE3" s="17" t="s">
        <v>17</v>
      </c>
      <c r="AF3" s="22"/>
      <c r="AG3" s="17" t="s">
        <v>119</v>
      </c>
      <c r="AH3" s="17" t="s">
        <v>120</v>
      </c>
      <c r="AI3" s="14" t="s">
        <v>121</v>
      </c>
      <c r="AJ3" s="17" t="s">
        <v>122</v>
      </c>
      <c r="AK3" s="22"/>
      <c r="AL3" s="17" t="s">
        <v>23</v>
      </c>
      <c r="AM3" s="17" t="s">
        <v>24</v>
      </c>
      <c r="AN3" s="14" t="s">
        <v>123</v>
      </c>
      <c r="AO3" s="14" t="s">
        <v>30</v>
      </c>
      <c r="AP3" s="16" t="s">
        <v>31</v>
      </c>
      <c r="AQ3" s="17" t="s">
        <v>32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31" customFormat="1" ht="15" customHeight="1" x14ac:dyDescent="0.25">
      <c r="A4" s="129"/>
      <c r="B4" s="23">
        <v>1985</v>
      </c>
      <c r="C4" s="23" t="s">
        <v>34</v>
      </c>
      <c r="D4" s="24" t="s">
        <v>35</v>
      </c>
      <c r="E4" s="23">
        <v>9</v>
      </c>
      <c r="F4" s="23">
        <v>1</v>
      </c>
      <c r="G4" s="25">
        <v>2</v>
      </c>
      <c r="H4" s="23">
        <v>3</v>
      </c>
      <c r="I4" s="23">
        <v>22</v>
      </c>
      <c r="J4" s="23">
        <v>11</v>
      </c>
      <c r="K4" s="23">
        <v>5</v>
      </c>
      <c r="L4" s="23">
        <v>3</v>
      </c>
      <c r="M4" s="23">
        <v>3</v>
      </c>
      <c r="N4" s="26">
        <v>0.47799999999999998</v>
      </c>
      <c r="O4" s="27"/>
      <c r="P4" s="17"/>
      <c r="Q4" s="17"/>
      <c r="R4" s="17"/>
      <c r="S4" s="17"/>
      <c r="T4" s="22"/>
      <c r="U4" s="23"/>
      <c r="V4" s="23"/>
      <c r="W4" s="25"/>
      <c r="X4" s="23"/>
      <c r="Y4" s="23"/>
      <c r="Z4" s="23"/>
      <c r="AA4" s="22"/>
      <c r="AB4" s="17"/>
      <c r="AC4" s="17"/>
      <c r="AD4" s="17"/>
      <c r="AE4" s="17"/>
      <c r="AF4" s="22"/>
      <c r="AG4" s="37"/>
      <c r="AH4" s="37"/>
      <c r="AI4" s="37"/>
      <c r="AJ4" s="37"/>
      <c r="AK4" s="22"/>
      <c r="AL4" s="23"/>
      <c r="AM4" s="23"/>
      <c r="AN4" s="23"/>
      <c r="AO4" s="25"/>
      <c r="AP4" s="29"/>
      <c r="AQ4" s="23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31" customFormat="1" ht="15" customHeight="1" x14ac:dyDescent="0.25">
      <c r="A5" s="129"/>
      <c r="B5" s="30">
        <v>1986</v>
      </c>
      <c r="C5" s="30" t="s">
        <v>42</v>
      </c>
      <c r="D5" s="31" t="s">
        <v>35</v>
      </c>
      <c r="E5" s="30"/>
      <c r="F5" s="32" t="s">
        <v>48</v>
      </c>
      <c r="G5" s="33"/>
      <c r="H5" s="34"/>
      <c r="I5" s="30"/>
      <c r="J5" s="30"/>
      <c r="K5" s="30"/>
      <c r="L5" s="30"/>
      <c r="M5" s="30"/>
      <c r="N5" s="35"/>
      <c r="O5" s="27"/>
      <c r="P5" s="17"/>
      <c r="Q5" s="17"/>
      <c r="R5" s="17"/>
      <c r="S5" s="17"/>
      <c r="T5" s="22"/>
      <c r="U5" s="23"/>
      <c r="V5" s="23"/>
      <c r="W5" s="25"/>
      <c r="X5" s="23"/>
      <c r="Y5" s="23"/>
      <c r="Z5" s="23"/>
      <c r="AA5" s="22"/>
      <c r="AB5" s="17"/>
      <c r="AC5" s="17"/>
      <c r="AD5" s="17"/>
      <c r="AE5" s="17"/>
      <c r="AF5" s="22"/>
      <c r="AG5" s="37"/>
      <c r="AH5" s="37"/>
      <c r="AI5" s="37"/>
      <c r="AJ5" s="37"/>
      <c r="AK5" s="22"/>
      <c r="AL5" s="23"/>
      <c r="AM5" s="23"/>
      <c r="AN5" s="23"/>
      <c r="AO5" s="25"/>
      <c r="AP5" s="29"/>
      <c r="AQ5" s="23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31" customFormat="1" ht="15" customHeight="1" x14ac:dyDescent="0.25">
      <c r="A6" s="129"/>
      <c r="B6" s="30">
        <v>1987</v>
      </c>
      <c r="C6" s="30" t="s">
        <v>38</v>
      </c>
      <c r="D6" s="31" t="s">
        <v>35</v>
      </c>
      <c r="E6" s="30"/>
      <c r="F6" s="32" t="s">
        <v>48</v>
      </c>
      <c r="G6" s="33"/>
      <c r="H6" s="34"/>
      <c r="I6" s="30"/>
      <c r="J6" s="30"/>
      <c r="K6" s="30"/>
      <c r="L6" s="30"/>
      <c r="M6" s="30"/>
      <c r="N6" s="35"/>
      <c r="O6" s="27"/>
      <c r="P6" s="17"/>
      <c r="Q6" s="17"/>
      <c r="R6" s="17"/>
      <c r="S6" s="17"/>
      <c r="T6" s="22"/>
      <c r="U6" s="23"/>
      <c r="V6" s="23"/>
      <c r="W6" s="25"/>
      <c r="X6" s="23"/>
      <c r="Y6" s="23"/>
      <c r="Z6" s="23"/>
      <c r="AA6" s="22"/>
      <c r="AB6" s="17"/>
      <c r="AC6" s="17"/>
      <c r="AD6" s="17"/>
      <c r="AE6" s="17"/>
      <c r="AF6" s="22"/>
      <c r="AG6" s="37"/>
      <c r="AH6" s="37"/>
      <c r="AI6" s="37"/>
      <c r="AJ6" s="37"/>
      <c r="AK6" s="22"/>
      <c r="AL6" s="23"/>
      <c r="AM6" s="23"/>
      <c r="AN6" s="23"/>
      <c r="AO6" s="25"/>
      <c r="AP6" s="29"/>
      <c r="AQ6" s="23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31" customFormat="1" ht="15" customHeight="1" x14ac:dyDescent="0.25">
      <c r="A7" s="129"/>
      <c r="B7" s="30">
        <v>1988</v>
      </c>
      <c r="C7" s="30" t="s">
        <v>38</v>
      </c>
      <c r="D7" s="31" t="s">
        <v>35</v>
      </c>
      <c r="E7" s="30"/>
      <c r="F7" s="32" t="s">
        <v>48</v>
      </c>
      <c r="G7" s="33"/>
      <c r="H7" s="34"/>
      <c r="I7" s="30"/>
      <c r="J7" s="30"/>
      <c r="K7" s="30"/>
      <c r="L7" s="30"/>
      <c r="M7" s="30"/>
      <c r="N7" s="35"/>
      <c r="O7" s="27"/>
      <c r="P7" s="17"/>
      <c r="Q7" s="17"/>
      <c r="R7" s="17"/>
      <c r="S7" s="17"/>
      <c r="T7" s="22"/>
      <c r="U7" s="23"/>
      <c r="V7" s="23"/>
      <c r="W7" s="25"/>
      <c r="X7" s="23"/>
      <c r="Y7" s="23"/>
      <c r="Z7" s="23"/>
      <c r="AA7" s="22"/>
      <c r="AB7" s="17"/>
      <c r="AC7" s="17"/>
      <c r="AD7" s="17"/>
      <c r="AE7" s="17"/>
      <c r="AF7" s="22"/>
      <c r="AG7" s="37"/>
      <c r="AH7" s="37"/>
      <c r="AI7" s="37"/>
      <c r="AJ7" s="37"/>
      <c r="AK7" s="22"/>
      <c r="AL7" s="23"/>
      <c r="AM7" s="23"/>
      <c r="AN7" s="23"/>
      <c r="AO7" s="25"/>
      <c r="AP7" s="29"/>
      <c r="AQ7" s="23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31" customFormat="1" ht="15" customHeight="1" x14ac:dyDescent="0.25">
      <c r="A8" s="129"/>
      <c r="B8" s="23">
        <v>1989</v>
      </c>
      <c r="C8" s="23" t="s">
        <v>34</v>
      </c>
      <c r="D8" s="24" t="s">
        <v>36</v>
      </c>
      <c r="E8" s="23">
        <v>22</v>
      </c>
      <c r="F8" s="23">
        <v>2</v>
      </c>
      <c r="G8" s="25">
        <v>24</v>
      </c>
      <c r="H8" s="23">
        <v>11</v>
      </c>
      <c r="I8" s="23">
        <v>83</v>
      </c>
      <c r="J8" s="23">
        <v>24</v>
      </c>
      <c r="K8" s="23">
        <v>14</v>
      </c>
      <c r="L8" s="23">
        <v>19</v>
      </c>
      <c r="M8" s="23">
        <v>26</v>
      </c>
      <c r="N8" s="26">
        <v>0.47199999999999998</v>
      </c>
      <c r="O8" s="27"/>
      <c r="P8" s="17" t="s">
        <v>39</v>
      </c>
      <c r="Q8" s="17"/>
      <c r="R8" s="17" t="s">
        <v>138</v>
      </c>
      <c r="S8" s="17"/>
      <c r="T8" s="22"/>
      <c r="U8" s="23"/>
      <c r="V8" s="23"/>
      <c r="W8" s="25"/>
      <c r="X8" s="23"/>
      <c r="Y8" s="23"/>
      <c r="Z8" s="23"/>
      <c r="AA8" s="22"/>
      <c r="AB8" s="17"/>
      <c r="AC8" s="17"/>
      <c r="AD8" s="17"/>
      <c r="AE8" s="17"/>
      <c r="AF8" s="22"/>
      <c r="AG8" s="37"/>
      <c r="AH8" s="37"/>
      <c r="AI8" s="37"/>
      <c r="AJ8" s="37"/>
      <c r="AK8" s="22"/>
      <c r="AL8" s="23"/>
      <c r="AM8" s="23"/>
      <c r="AN8" s="23"/>
      <c r="AO8" s="25"/>
      <c r="AP8" s="29"/>
      <c r="AQ8" s="23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31" customFormat="1" ht="15" customHeight="1" x14ac:dyDescent="0.25">
      <c r="A9" s="129"/>
      <c r="B9" s="23">
        <v>1990</v>
      </c>
      <c r="C9" s="23" t="s">
        <v>37</v>
      </c>
      <c r="D9" s="24" t="s">
        <v>36</v>
      </c>
      <c r="E9" s="23">
        <v>26</v>
      </c>
      <c r="F9" s="23">
        <v>2</v>
      </c>
      <c r="G9" s="25">
        <v>19</v>
      </c>
      <c r="H9" s="23">
        <v>15</v>
      </c>
      <c r="I9" s="23">
        <v>99</v>
      </c>
      <c r="J9" s="23">
        <v>23</v>
      </c>
      <c r="K9" s="23">
        <v>22</v>
      </c>
      <c r="L9" s="23">
        <v>33</v>
      </c>
      <c r="M9" s="23">
        <v>21</v>
      </c>
      <c r="N9" s="36">
        <v>0.50800000000000001</v>
      </c>
      <c r="O9" s="27"/>
      <c r="P9" s="17" t="s">
        <v>139</v>
      </c>
      <c r="Q9" s="17"/>
      <c r="R9" s="17"/>
      <c r="S9" s="17"/>
      <c r="T9" s="22"/>
      <c r="U9" s="23"/>
      <c r="V9" s="23"/>
      <c r="W9" s="25"/>
      <c r="X9" s="23"/>
      <c r="Y9" s="23"/>
      <c r="Z9" s="23"/>
      <c r="AA9" s="22"/>
      <c r="AB9" s="17"/>
      <c r="AC9" s="17"/>
      <c r="AD9" s="17"/>
      <c r="AE9" s="17"/>
      <c r="AF9" s="22"/>
      <c r="AG9" s="37"/>
      <c r="AH9" s="37"/>
      <c r="AI9" s="37"/>
      <c r="AJ9" s="37"/>
      <c r="AK9" s="22"/>
      <c r="AL9" s="23"/>
      <c r="AM9" s="23"/>
      <c r="AN9" s="23"/>
      <c r="AO9" s="25"/>
      <c r="AP9" s="29"/>
      <c r="AQ9" s="23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31" customFormat="1" ht="15" customHeight="1" x14ac:dyDescent="0.25">
      <c r="A10" s="129"/>
      <c r="B10" s="23">
        <v>1991</v>
      </c>
      <c r="C10" s="23" t="s">
        <v>38</v>
      </c>
      <c r="D10" s="24" t="s">
        <v>36</v>
      </c>
      <c r="E10" s="23">
        <v>26</v>
      </c>
      <c r="F10" s="23">
        <v>2</v>
      </c>
      <c r="G10" s="25">
        <v>19</v>
      </c>
      <c r="H10" s="23">
        <v>17</v>
      </c>
      <c r="I10" s="23">
        <v>101</v>
      </c>
      <c r="J10" s="23">
        <v>32</v>
      </c>
      <c r="K10" s="23">
        <v>25</v>
      </c>
      <c r="L10" s="23">
        <v>23</v>
      </c>
      <c r="M10" s="23">
        <v>21</v>
      </c>
      <c r="N10" s="26">
        <v>0.505</v>
      </c>
      <c r="O10" s="27"/>
      <c r="P10" s="17" t="s">
        <v>140</v>
      </c>
      <c r="Q10" s="17"/>
      <c r="R10" s="17"/>
      <c r="S10" s="17"/>
      <c r="T10" s="22"/>
      <c r="U10" s="23">
        <v>2</v>
      </c>
      <c r="V10" s="23">
        <v>0</v>
      </c>
      <c r="W10" s="25">
        <v>0</v>
      </c>
      <c r="X10" s="23">
        <v>0</v>
      </c>
      <c r="Y10" s="23">
        <v>3</v>
      </c>
      <c r="Z10" s="36">
        <v>0.2</v>
      </c>
      <c r="AA10" s="22"/>
      <c r="AB10" s="17"/>
      <c r="AC10" s="17"/>
      <c r="AD10" s="17"/>
      <c r="AE10" s="17"/>
      <c r="AF10" s="22"/>
      <c r="AG10" s="37" t="s">
        <v>128</v>
      </c>
      <c r="AH10" s="37"/>
      <c r="AI10" s="37"/>
      <c r="AJ10" s="37"/>
      <c r="AK10" s="22"/>
      <c r="AL10" s="23"/>
      <c r="AM10" s="23"/>
      <c r="AN10" s="23"/>
      <c r="AO10" s="25"/>
      <c r="AP10" s="29"/>
      <c r="AQ10" s="23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31" customFormat="1" ht="15" customHeight="1" x14ac:dyDescent="0.25">
      <c r="A11" s="129"/>
      <c r="B11" s="23">
        <v>1992</v>
      </c>
      <c r="C11" s="23" t="s">
        <v>39</v>
      </c>
      <c r="D11" s="24" t="s">
        <v>36</v>
      </c>
      <c r="E11" s="23">
        <v>26</v>
      </c>
      <c r="F11" s="23">
        <v>2</v>
      </c>
      <c r="G11" s="25">
        <v>26</v>
      </c>
      <c r="H11" s="23">
        <v>22</v>
      </c>
      <c r="I11" s="23">
        <v>119</v>
      </c>
      <c r="J11" s="23">
        <v>32</v>
      </c>
      <c r="K11" s="23">
        <v>28</v>
      </c>
      <c r="L11" s="23">
        <v>31</v>
      </c>
      <c r="M11" s="23">
        <v>28</v>
      </c>
      <c r="N11" s="26">
        <v>0.57499999999999996</v>
      </c>
      <c r="O11" s="27"/>
      <c r="P11" s="17" t="s">
        <v>141</v>
      </c>
      <c r="Q11" s="17"/>
      <c r="R11" s="17" t="s">
        <v>142</v>
      </c>
      <c r="S11" s="17"/>
      <c r="T11" s="22"/>
      <c r="U11" s="23">
        <v>2</v>
      </c>
      <c r="V11" s="23">
        <v>0</v>
      </c>
      <c r="W11" s="25">
        <v>0</v>
      </c>
      <c r="X11" s="23">
        <v>0</v>
      </c>
      <c r="Y11" s="23">
        <v>4</v>
      </c>
      <c r="Z11" s="36">
        <v>0.4</v>
      </c>
      <c r="AA11" s="22"/>
      <c r="AB11" s="17"/>
      <c r="AC11" s="17"/>
      <c r="AD11" s="17"/>
      <c r="AE11" s="17"/>
      <c r="AF11" s="22"/>
      <c r="AG11" s="37" t="s">
        <v>127</v>
      </c>
      <c r="AH11" s="37"/>
      <c r="AI11" s="37"/>
      <c r="AJ11" s="37"/>
      <c r="AK11" s="22"/>
      <c r="AL11" s="23"/>
      <c r="AM11" s="23"/>
      <c r="AN11" s="23"/>
      <c r="AO11" s="25"/>
      <c r="AP11" s="29"/>
      <c r="AQ11" s="23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31" customFormat="1" ht="15" customHeight="1" x14ac:dyDescent="0.25">
      <c r="A12" s="129"/>
      <c r="B12" s="23">
        <v>1993</v>
      </c>
      <c r="C12" s="23" t="s">
        <v>37</v>
      </c>
      <c r="D12" s="24" t="s">
        <v>36</v>
      </c>
      <c r="E12" s="23">
        <v>25</v>
      </c>
      <c r="F12" s="23">
        <v>3</v>
      </c>
      <c r="G12" s="25">
        <v>25</v>
      </c>
      <c r="H12" s="23">
        <v>16</v>
      </c>
      <c r="I12" s="23">
        <v>116</v>
      </c>
      <c r="J12" s="23">
        <v>34</v>
      </c>
      <c r="K12" s="23">
        <v>21</v>
      </c>
      <c r="L12" s="23">
        <v>33</v>
      </c>
      <c r="M12" s="23">
        <v>28</v>
      </c>
      <c r="N12" s="26">
        <v>0.504</v>
      </c>
      <c r="O12" s="27"/>
      <c r="P12" s="17" t="s">
        <v>143</v>
      </c>
      <c r="Q12" s="17"/>
      <c r="R12" s="17"/>
      <c r="S12" s="17"/>
      <c r="T12" s="22"/>
      <c r="U12" s="23"/>
      <c r="V12" s="37"/>
      <c r="W12" s="25"/>
      <c r="X12" s="23"/>
      <c r="Y12" s="23"/>
      <c r="Z12" s="132"/>
      <c r="AA12" s="22"/>
      <c r="AB12" s="17"/>
      <c r="AC12" s="17"/>
      <c r="AD12" s="17"/>
      <c r="AE12" s="17"/>
      <c r="AF12" s="22"/>
      <c r="AG12" s="37"/>
      <c r="AH12" s="37"/>
      <c r="AI12" s="37"/>
      <c r="AJ12" s="37"/>
      <c r="AK12" s="22"/>
      <c r="AL12" s="23">
        <v>1</v>
      </c>
      <c r="AM12" s="23"/>
      <c r="AN12" s="23"/>
      <c r="AO12" s="25"/>
      <c r="AP12" s="29"/>
      <c r="AQ12" s="23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31" customFormat="1" ht="15" customHeight="1" x14ac:dyDescent="0.25">
      <c r="A13" s="129"/>
      <c r="B13" s="23">
        <v>1994</v>
      </c>
      <c r="C13" s="23" t="s">
        <v>38</v>
      </c>
      <c r="D13" s="24" t="s">
        <v>36</v>
      </c>
      <c r="E13" s="23">
        <v>34</v>
      </c>
      <c r="F13" s="23">
        <v>0</v>
      </c>
      <c r="G13" s="25">
        <v>30</v>
      </c>
      <c r="H13" s="23">
        <v>19</v>
      </c>
      <c r="I13" s="23">
        <v>111</v>
      </c>
      <c r="J13" s="23">
        <v>28</v>
      </c>
      <c r="K13" s="23">
        <v>21</v>
      </c>
      <c r="L13" s="23">
        <v>32</v>
      </c>
      <c r="M13" s="23">
        <v>30</v>
      </c>
      <c r="N13" s="26">
        <v>0.49299999999999999</v>
      </c>
      <c r="O13" s="27"/>
      <c r="P13" s="17" t="s">
        <v>144</v>
      </c>
      <c r="Q13" s="17"/>
      <c r="R13" s="17"/>
      <c r="S13" s="17"/>
      <c r="T13" s="22"/>
      <c r="U13" s="23"/>
      <c r="V13" s="37"/>
      <c r="W13" s="25"/>
      <c r="X13" s="23"/>
      <c r="Y13" s="23"/>
      <c r="Z13" s="132"/>
      <c r="AA13" s="22"/>
      <c r="AB13" s="17"/>
      <c r="AC13" s="17"/>
      <c r="AD13" s="17"/>
      <c r="AE13" s="17"/>
      <c r="AF13" s="22"/>
      <c r="AG13" s="37"/>
      <c r="AH13" s="37"/>
      <c r="AI13" s="37"/>
      <c r="AJ13" s="37"/>
      <c r="AK13" s="22"/>
      <c r="AL13" s="23">
        <v>1</v>
      </c>
      <c r="AM13" s="23"/>
      <c r="AN13" s="23"/>
      <c r="AO13" s="25"/>
      <c r="AP13" s="29"/>
      <c r="AQ13" s="23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31" customFormat="1" ht="15" customHeight="1" x14ac:dyDescent="0.25">
      <c r="A14" s="129"/>
      <c r="B14" s="23">
        <v>1995</v>
      </c>
      <c r="C14" s="23" t="s">
        <v>39</v>
      </c>
      <c r="D14" s="24" t="s">
        <v>36</v>
      </c>
      <c r="E14" s="23">
        <v>29</v>
      </c>
      <c r="F14" s="23">
        <v>0</v>
      </c>
      <c r="G14" s="25">
        <v>23</v>
      </c>
      <c r="H14" s="23">
        <v>12</v>
      </c>
      <c r="I14" s="23">
        <v>115</v>
      </c>
      <c r="J14" s="23">
        <v>27</v>
      </c>
      <c r="K14" s="23">
        <v>27</v>
      </c>
      <c r="L14" s="23">
        <v>38</v>
      </c>
      <c r="M14" s="23">
        <v>23</v>
      </c>
      <c r="N14" s="26">
        <v>0.48299999999999998</v>
      </c>
      <c r="O14" s="27"/>
      <c r="P14" s="17" t="s">
        <v>145</v>
      </c>
      <c r="Q14" s="17"/>
      <c r="R14" s="17"/>
      <c r="S14" s="17"/>
      <c r="T14" s="22"/>
      <c r="U14" s="23">
        <v>3</v>
      </c>
      <c r="V14" s="23">
        <v>0</v>
      </c>
      <c r="W14" s="25">
        <v>1</v>
      </c>
      <c r="X14" s="23">
        <v>0</v>
      </c>
      <c r="Y14" s="23">
        <v>6</v>
      </c>
      <c r="Z14" s="36">
        <v>0.27300000000000002</v>
      </c>
      <c r="AA14" s="22"/>
      <c r="AB14" s="17"/>
      <c r="AC14" s="17"/>
      <c r="AD14" s="17"/>
      <c r="AE14" s="17"/>
      <c r="AF14" s="22"/>
      <c r="AG14" s="37" t="s">
        <v>129</v>
      </c>
      <c r="AH14" s="37"/>
      <c r="AI14" s="37"/>
      <c r="AJ14" s="37"/>
      <c r="AK14" s="22"/>
      <c r="AL14" s="23"/>
      <c r="AM14" s="23"/>
      <c r="AN14" s="23"/>
      <c r="AO14" s="25"/>
      <c r="AP14" s="29"/>
      <c r="AQ14" s="23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31" customFormat="1" ht="15" customHeight="1" x14ac:dyDescent="0.25">
      <c r="A15" s="129"/>
      <c r="B15" s="23">
        <v>1996</v>
      </c>
      <c r="C15" s="23" t="s">
        <v>40</v>
      </c>
      <c r="D15" s="24" t="s">
        <v>41</v>
      </c>
      <c r="E15" s="23">
        <v>29</v>
      </c>
      <c r="F15" s="23">
        <v>1</v>
      </c>
      <c r="G15" s="25">
        <v>19</v>
      </c>
      <c r="H15" s="23">
        <v>22</v>
      </c>
      <c r="I15" s="23">
        <v>116</v>
      </c>
      <c r="J15" s="23">
        <v>20</v>
      </c>
      <c r="K15" s="23">
        <v>32</v>
      </c>
      <c r="L15" s="23">
        <v>44</v>
      </c>
      <c r="M15" s="23">
        <v>20</v>
      </c>
      <c r="N15" s="36">
        <v>0.54</v>
      </c>
      <c r="O15" s="27"/>
      <c r="P15" s="17"/>
      <c r="Q15" s="17"/>
      <c r="R15" s="17"/>
      <c r="S15" s="17"/>
      <c r="T15" s="22"/>
      <c r="U15" s="23">
        <v>10</v>
      </c>
      <c r="V15" s="23">
        <v>1</v>
      </c>
      <c r="W15" s="25">
        <v>4</v>
      </c>
      <c r="X15" s="23">
        <v>4</v>
      </c>
      <c r="Y15" s="23">
        <v>24</v>
      </c>
      <c r="Z15" s="36">
        <v>0.35799999999999998</v>
      </c>
      <c r="AA15" s="22"/>
      <c r="AB15" s="17"/>
      <c r="AC15" s="17"/>
      <c r="AD15" s="17"/>
      <c r="AE15" s="17"/>
      <c r="AF15" s="22"/>
      <c r="AG15" s="37" t="s">
        <v>130</v>
      </c>
      <c r="AH15" s="37" t="s">
        <v>131</v>
      </c>
      <c r="AI15" s="37"/>
      <c r="AJ15" s="37" t="s">
        <v>129</v>
      </c>
      <c r="AK15" s="22"/>
      <c r="AL15" s="23"/>
      <c r="AM15" s="23"/>
      <c r="AN15" s="23"/>
      <c r="AO15" s="25"/>
      <c r="AP15" s="29">
        <v>1</v>
      </c>
      <c r="AQ15" s="23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31" customFormat="1" ht="15" customHeight="1" x14ac:dyDescent="0.25">
      <c r="A16" s="129"/>
      <c r="B16" s="23">
        <v>1997</v>
      </c>
      <c r="C16" s="23" t="s">
        <v>42</v>
      </c>
      <c r="D16" s="24" t="s">
        <v>41</v>
      </c>
      <c r="E16" s="23">
        <v>27</v>
      </c>
      <c r="F16" s="23">
        <v>1</v>
      </c>
      <c r="G16" s="25">
        <v>10</v>
      </c>
      <c r="H16" s="23">
        <v>13</v>
      </c>
      <c r="I16" s="23">
        <v>72</v>
      </c>
      <c r="J16" s="23">
        <v>25</v>
      </c>
      <c r="K16" s="23">
        <v>15</v>
      </c>
      <c r="L16" s="23">
        <v>21</v>
      </c>
      <c r="M16" s="23">
        <v>11</v>
      </c>
      <c r="N16" s="36">
        <v>0.47399999999999998</v>
      </c>
      <c r="O16" s="27"/>
      <c r="P16" s="17"/>
      <c r="Q16" s="17"/>
      <c r="R16" s="17"/>
      <c r="S16" s="17"/>
      <c r="T16" s="22"/>
      <c r="U16" s="23">
        <v>9</v>
      </c>
      <c r="V16" s="23">
        <v>0</v>
      </c>
      <c r="W16" s="25">
        <v>2</v>
      </c>
      <c r="X16" s="23">
        <v>0</v>
      </c>
      <c r="Y16" s="23">
        <v>27</v>
      </c>
      <c r="Z16" s="36">
        <v>0.50900000000000001</v>
      </c>
      <c r="AA16" s="22"/>
      <c r="AB16" s="17"/>
      <c r="AC16" s="17"/>
      <c r="AD16" s="17"/>
      <c r="AE16" s="17"/>
      <c r="AF16" s="22"/>
      <c r="AG16" s="37" t="s">
        <v>132</v>
      </c>
      <c r="AH16" s="37" t="s">
        <v>133</v>
      </c>
      <c r="AI16" s="37" t="s">
        <v>134</v>
      </c>
      <c r="AJ16" s="37"/>
      <c r="AK16" s="22"/>
      <c r="AL16" s="23"/>
      <c r="AM16" s="23"/>
      <c r="AN16" s="23"/>
      <c r="AO16" s="25"/>
      <c r="AP16" s="29"/>
      <c r="AQ16" s="23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131" customFormat="1" ht="15" customHeight="1" x14ac:dyDescent="0.25">
      <c r="A17" s="129"/>
      <c r="B17" s="23">
        <v>1998</v>
      </c>
      <c r="C17" s="23" t="s">
        <v>43</v>
      </c>
      <c r="D17" s="24" t="s">
        <v>44</v>
      </c>
      <c r="E17" s="23">
        <v>28</v>
      </c>
      <c r="F17" s="23">
        <v>1</v>
      </c>
      <c r="G17" s="25">
        <v>9</v>
      </c>
      <c r="H17" s="23">
        <v>5</v>
      </c>
      <c r="I17" s="23">
        <v>75</v>
      </c>
      <c r="J17" s="23">
        <v>25</v>
      </c>
      <c r="K17" s="23">
        <v>16</v>
      </c>
      <c r="L17" s="23">
        <v>24</v>
      </c>
      <c r="M17" s="23">
        <v>10</v>
      </c>
      <c r="N17" s="36">
        <v>0.45700000000000002</v>
      </c>
      <c r="O17" s="27"/>
      <c r="P17" s="17"/>
      <c r="Q17" s="17"/>
      <c r="R17" s="17"/>
      <c r="S17" s="17"/>
      <c r="T17" s="22"/>
      <c r="U17" s="23"/>
      <c r="V17" s="37"/>
      <c r="W17" s="25"/>
      <c r="X17" s="23"/>
      <c r="Y17" s="23"/>
      <c r="Z17" s="132"/>
      <c r="AA17" s="22"/>
      <c r="AB17" s="17"/>
      <c r="AC17" s="17"/>
      <c r="AD17" s="17"/>
      <c r="AE17" s="17"/>
      <c r="AF17" s="22"/>
      <c r="AG17" s="37"/>
      <c r="AH17" s="37"/>
      <c r="AI17" s="37"/>
      <c r="AJ17" s="37"/>
      <c r="AK17" s="22"/>
      <c r="AL17" s="23"/>
      <c r="AM17" s="23"/>
      <c r="AN17" s="23"/>
      <c r="AO17" s="25"/>
      <c r="AP17" s="29"/>
      <c r="AQ17" s="23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31" customFormat="1" ht="15" customHeight="1" x14ac:dyDescent="0.25">
      <c r="A18" s="129"/>
      <c r="B18" s="23">
        <v>1999</v>
      </c>
      <c r="C18" s="23" t="s">
        <v>43</v>
      </c>
      <c r="D18" s="24" t="s">
        <v>44</v>
      </c>
      <c r="E18" s="23">
        <v>28</v>
      </c>
      <c r="F18" s="23">
        <v>2</v>
      </c>
      <c r="G18" s="25">
        <v>11</v>
      </c>
      <c r="H18" s="23">
        <v>11</v>
      </c>
      <c r="I18" s="23">
        <v>71</v>
      </c>
      <c r="J18" s="23">
        <v>29</v>
      </c>
      <c r="K18" s="23">
        <v>16</v>
      </c>
      <c r="L18" s="23">
        <v>13</v>
      </c>
      <c r="M18" s="23">
        <v>13</v>
      </c>
      <c r="N18" s="36">
        <v>0.436</v>
      </c>
      <c r="O18" s="27"/>
      <c r="P18" s="17"/>
      <c r="Q18" s="17"/>
      <c r="R18" s="17"/>
      <c r="S18" s="17"/>
      <c r="T18" s="22"/>
      <c r="U18" s="23"/>
      <c r="V18" s="37"/>
      <c r="W18" s="25"/>
      <c r="X18" s="23"/>
      <c r="Y18" s="23"/>
      <c r="Z18" s="132"/>
      <c r="AA18" s="22"/>
      <c r="AB18" s="17"/>
      <c r="AC18" s="17"/>
      <c r="AD18" s="17"/>
      <c r="AE18" s="17"/>
      <c r="AF18" s="22"/>
      <c r="AG18" s="37"/>
      <c r="AH18" s="37"/>
      <c r="AI18" s="37"/>
      <c r="AJ18" s="37"/>
      <c r="AK18" s="22"/>
      <c r="AL18" s="23"/>
      <c r="AM18" s="23"/>
      <c r="AN18" s="23"/>
      <c r="AO18" s="25"/>
      <c r="AP18" s="29"/>
      <c r="AQ18" s="23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131" customFormat="1" ht="15" customHeight="1" x14ac:dyDescent="0.25">
      <c r="A19" s="129"/>
      <c r="B19" s="23">
        <v>2000</v>
      </c>
      <c r="C19" s="23" t="s">
        <v>45</v>
      </c>
      <c r="D19" s="37" t="s">
        <v>44</v>
      </c>
      <c r="E19" s="23">
        <v>28</v>
      </c>
      <c r="F19" s="23">
        <v>0</v>
      </c>
      <c r="G19" s="25">
        <v>6</v>
      </c>
      <c r="H19" s="23">
        <v>7</v>
      </c>
      <c r="I19" s="23">
        <v>75</v>
      </c>
      <c r="J19" s="23">
        <v>15</v>
      </c>
      <c r="K19" s="23">
        <v>29</v>
      </c>
      <c r="L19" s="23">
        <v>25</v>
      </c>
      <c r="M19" s="23">
        <v>6</v>
      </c>
      <c r="N19" s="36">
        <v>0.41699999999999998</v>
      </c>
      <c r="O19" s="27"/>
      <c r="P19" s="17"/>
      <c r="Q19" s="17"/>
      <c r="R19" s="17"/>
      <c r="S19" s="17"/>
      <c r="T19" s="22"/>
      <c r="U19" s="23"/>
      <c r="V19" s="37"/>
      <c r="W19" s="25"/>
      <c r="X19" s="23"/>
      <c r="Y19" s="23"/>
      <c r="Z19" s="132"/>
      <c r="AA19" s="27"/>
      <c r="AB19" s="17"/>
      <c r="AC19" s="17"/>
      <c r="AD19" s="17"/>
      <c r="AE19" s="17"/>
      <c r="AF19" s="22"/>
      <c r="AG19" s="37"/>
      <c r="AH19" s="37"/>
      <c r="AI19" s="37"/>
      <c r="AJ19" s="37"/>
      <c r="AK19" s="22"/>
      <c r="AL19" s="23"/>
      <c r="AM19" s="23"/>
      <c r="AN19" s="23"/>
      <c r="AO19" s="25"/>
      <c r="AP19" s="29"/>
      <c r="AQ19" s="23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131" customFormat="1" ht="15" customHeight="1" x14ac:dyDescent="0.25">
      <c r="A20" s="129"/>
      <c r="B20" s="30">
        <v>2001</v>
      </c>
      <c r="C20" s="30" t="s">
        <v>40</v>
      </c>
      <c r="D20" s="38" t="s">
        <v>46</v>
      </c>
      <c r="E20" s="32"/>
      <c r="F20" s="32" t="s">
        <v>47</v>
      </c>
      <c r="G20" s="33"/>
      <c r="H20" s="34"/>
      <c r="I20" s="30"/>
      <c r="J20" s="30"/>
      <c r="K20" s="30"/>
      <c r="L20" s="30"/>
      <c r="M20" s="30"/>
      <c r="N20" s="30"/>
      <c r="O20" s="27"/>
      <c r="P20" s="17"/>
      <c r="Q20" s="17"/>
      <c r="R20" s="17"/>
      <c r="S20" s="17"/>
      <c r="T20" s="22"/>
      <c r="U20" s="23"/>
      <c r="V20" s="37"/>
      <c r="W20" s="25"/>
      <c r="X20" s="23"/>
      <c r="Y20" s="23"/>
      <c r="Z20" s="132"/>
      <c r="AA20" s="27"/>
      <c r="AB20" s="17"/>
      <c r="AC20" s="17"/>
      <c r="AD20" s="17"/>
      <c r="AE20" s="17"/>
      <c r="AF20" s="22"/>
      <c r="AG20" s="37"/>
      <c r="AH20" s="37"/>
      <c r="AI20" s="37"/>
      <c r="AJ20" s="37"/>
      <c r="AK20" s="22"/>
      <c r="AL20" s="23"/>
      <c r="AM20" s="37"/>
      <c r="AN20" s="37"/>
      <c r="AO20" s="25"/>
      <c r="AP20" s="29"/>
      <c r="AQ20" s="23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131" customFormat="1" ht="15" customHeight="1" x14ac:dyDescent="0.25">
      <c r="A21" s="129"/>
      <c r="B21" s="23">
        <v>2002</v>
      </c>
      <c r="C21" s="23" t="s">
        <v>39</v>
      </c>
      <c r="D21" s="39" t="s">
        <v>46</v>
      </c>
      <c r="E21" s="23">
        <v>23</v>
      </c>
      <c r="F21" s="23">
        <v>0</v>
      </c>
      <c r="G21" s="23">
        <v>8</v>
      </c>
      <c r="H21" s="23">
        <v>1</v>
      </c>
      <c r="I21" s="23">
        <v>35</v>
      </c>
      <c r="J21" s="23">
        <v>6</v>
      </c>
      <c r="K21" s="23">
        <v>12</v>
      </c>
      <c r="L21" s="23">
        <v>9</v>
      </c>
      <c r="M21" s="23">
        <v>8</v>
      </c>
      <c r="N21" s="36">
        <v>0.42199999999999999</v>
      </c>
      <c r="O21" s="27"/>
      <c r="P21" s="17"/>
      <c r="Q21" s="17"/>
      <c r="R21" s="17"/>
      <c r="S21" s="17"/>
      <c r="T21" s="22"/>
      <c r="U21" s="23">
        <v>1</v>
      </c>
      <c r="V21" s="23">
        <v>0</v>
      </c>
      <c r="W21" s="25">
        <v>0</v>
      </c>
      <c r="X21" s="23">
        <v>0</v>
      </c>
      <c r="Y21" s="23">
        <v>1</v>
      </c>
      <c r="Z21" s="36">
        <v>0.5</v>
      </c>
      <c r="AA21" s="27"/>
      <c r="AB21" s="17"/>
      <c r="AC21" s="17"/>
      <c r="AD21" s="17"/>
      <c r="AE21" s="17"/>
      <c r="AF21" s="22"/>
      <c r="AG21" s="37" t="s">
        <v>135</v>
      </c>
      <c r="AH21" s="37"/>
      <c r="AI21" s="37"/>
      <c r="AJ21" s="37"/>
      <c r="AK21" s="22"/>
      <c r="AL21" s="23"/>
      <c r="AM21" s="23"/>
      <c r="AN21" s="23"/>
      <c r="AO21" s="25"/>
      <c r="AP21" s="29"/>
      <c r="AQ21" s="23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131" customFormat="1" ht="15" customHeight="1" x14ac:dyDescent="0.25">
      <c r="A22" s="129"/>
      <c r="B22" s="23" t="s">
        <v>352</v>
      </c>
      <c r="C22" s="23"/>
      <c r="D22" s="39"/>
      <c r="E22" s="23"/>
      <c r="F22" s="23"/>
      <c r="G22" s="23"/>
      <c r="H22" s="23"/>
      <c r="I22" s="23"/>
      <c r="J22" s="23"/>
      <c r="K22" s="23"/>
      <c r="L22" s="23"/>
      <c r="M22" s="23"/>
      <c r="N22" s="36"/>
      <c r="O22" s="27"/>
      <c r="P22" s="17"/>
      <c r="Q22" s="17"/>
      <c r="R22" s="17"/>
      <c r="S22" s="17"/>
      <c r="T22" s="22"/>
      <c r="U22" s="23"/>
      <c r="V22" s="23"/>
      <c r="W22" s="25"/>
      <c r="X22" s="23"/>
      <c r="Y22" s="23"/>
      <c r="Z22" s="36"/>
      <c r="AA22" s="27"/>
      <c r="AB22" s="17"/>
      <c r="AC22" s="17"/>
      <c r="AD22" s="17"/>
      <c r="AE22" s="17"/>
      <c r="AF22" s="22"/>
      <c r="AG22" s="37"/>
      <c r="AH22" s="37"/>
      <c r="AI22" s="37"/>
      <c r="AJ22" s="37"/>
      <c r="AK22" s="22"/>
      <c r="AL22" s="23"/>
      <c r="AM22" s="23"/>
      <c r="AN22" s="23"/>
      <c r="AO22" s="25"/>
      <c r="AP22" s="29"/>
      <c r="AQ22" s="23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131" customFormat="1" ht="15" customHeight="1" x14ac:dyDescent="0.25">
      <c r="A23" s="129"/>
      <c r="B23" s="229">
        <v>2022</v>
      </c>
      <c r="C23" s="229" t="s">
        <v>349</v>
      </c>
      <c r="D23" s="160" t="s">
        <v>350</v>
      </c>
      <c r="E23" s="229"/>
      <c r="F23" s="160" t="s">
        <v>353</v>
      </c>
      <c r="G23" s="229"/>
      <c r="H23" s="229"/>
      <c r="I23" s="229"/>
      <c r="J23" s="229"/>
      <c r="K23" s="229"/>
      <c r="L23" s="229"/>
      <c r="M23" s="229"/>
      <c r="N23" s="230"/>
      <c r="O23" s="27"/>
      <c r="P23" s="17"/>
      <c r="Q23" s="17"/>
      <c r="R23" s="17"/>
      <c r="S23" s="17"/>
      <c r="T23" s="22"/>
      <c r="U23" s="23"/>
      <c r="V23" s="23"/>
      <c r="W23" s="25"/>
      <c r="X23" s="23"/>
      <c r="Y23" s="23"/>
      <c r="Z23" s="36"/>
      <c r="AA23" s="27"/>
      <c r="AB23" s="17"/>
      <c r="AC23" s="17"/>
      <c r="AD23" s="17"/>
      <c r="AE23" s="17"/>
      <c r="AF23" s="22"/>
      <c r="AG23" s="37"/>
      <c r="AH23" s="37"/>
      <c r="AI23" s="37"/>
      <c r="AJ23" s="37"/>
      <c r="AK23" s="22"/>
      <c r="AL23" s="23"/>
      <c r="AM23" s="23"/>
      <c r="AN23" s="23"/>
      <c r="AO23" s="25"/>
      <c r="AP23" s="29"/>
      <c r="AQ23" s="23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131" customFormat="1" ht="15" customHeight="1" x14ac:dyDescent="0.2">
      <c r="A24" s="133"/>
      <c r="B24" s="15" t="s">
        <v>7</v>
      </c>
      <c r="C24" s="16"/>
      <c r="D24" s="14"/>
      <c r="E24" s="17">
        <v>360</v>
      </c>
      <c r="F24" s="17">
        <v>17</v>
      </c>
      <c r="G24" s="17">
        <v>231</v>
      </c>
      <c r="H24" s="17">
        <v>174</v>
      </c>
      <c r="I24" s="17">
        <v>1210</v>
      </c>
      <c r="J24" s="17">
        <v>331</v>
      </c>
      <c r="K24" s="17">
        <v>283</v>
      </c>
      <c r="L24" s="17">
        <v>348</v>
      </c>
      <c r="M24" s="17">
        <v>248</v>
      </c>
      <c r="N24" s="40">
        <v>0.48799999999999999</v>
      </c>
      <c r="O24" s="22"/>
      <c r="P24" s="94" t="s">
        <v>124</v>
      </c>
      <c r="Q24" s="94" t="s">
        <v>124</v>
      </c>
      <c r="R24" s="94" t="s">
        <v>124</v>
      </c>
      <c r="S24" s="94" t="s">
        <v>124</v>
      </c>
      <c r="T24" s="42"/>
      <c r="U24" s="17">
        <v>27</v>
      </c>
      <c r="V24" s="17">
        <v>1</v>
      </c>
      <c r="W24" s="17">
        <v>7</v>
      </c>
      <c r="X24" s="17">
        <v>4</v>
      </c>
      <c r="Y24" s="17">
        <v>65</v>
      </c>
      <c r="Z24" s="40">
        <v>0.38500000000000001</v>
      </c>
      <c r="AA24" s="22"/>
      <c r="AB24" s="94" t="s">
        <v>124</v>
      </c>
      <c r="AC24" s="94" t="s">
        <v>124</v>
      </c>
      <c r="AD24" s="94" t="s">
        <v>124</v>
      </c>
      <c r="AE24" s="94" t="s">
        <v>124</v>
      </c>
      <c r="AF24" s="22"/>
      <c r="AG24" s="94" t="s">
        <v>136</v>
      </c>
      <c r="AH24" s="94" t="s">
        <v>102</v>
      </c>
      <c r="AI24" s="94" t="s">
        <v>108</v>
      </c>
      <c r="AJ24" s="94" t="s">
        <v>108</v>
      </c>
      <c r="AK24" s="22"/>
      <c r="AL24" s="17">
        <v>2</v>
      </c>
      <c r="AM24" s="17">
        <v>0</v>
      </c>
      <c r="AN24" s="17">
        <v>0</v>
      </c>
      <c r="AO24" s="17">
        <v>0</v>
      </c>
      <c r="AP24" s="17">
        <v>1</v>
      </c>
      <c r="AQ24" s="17">
        <v>0</v>
      </c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131" customFormat="1" ht="15" customHeight="1" x14ac:dyDescent="0.2">
      <c r="A25" s="133"/>
      <c r="B25" s="15" t="s">
        <v>354</v>
      </c>
      <c r="C25" s="16"/>
      <c r="D25" s="14"/>
      <c r="E25" s="16" t="s">
        <v>355</v>
      </c>
      <c r="F25" s="13"/>
      <c r="G25" s="13"/>
      <c r="H25" s="13"/>
      <c r="I25" s="13"/>
      <c r="J25" s="13"/>
      <c r="K25" s="13"/>
      <c r="L25" s="13"/>
      <c r="M25" s="13"/>
      <c r="N25" s="134"/>
      <c r="O25" s="22"/>
      <c r="P25" s="21"/>
      <c r="Q25" s="19"/>
      <c r="R25" s="135"/>
      <c r="S25" s="136"/>
      <c r="T25" s="22"/>
      <c r="U25" s="16"/>
      <c r="V25" s="13"/>
      <c r="W25" s="13"/>
      <c r="X25" s="13"/>
      <c r="Y25" s="13"/>
      <c r="Z25" s="14"/>
      <c r="AA25" s="22"/>
      <c r="AB25" s="21"/>
      <c r="AC25" s="19"/>
      <c r="AD25" s="135"/>
      <c r="AE25" s="136"/>
      <c r="AF25" s="22"/>
      <c r="AG25" s="137">
        <v>0.33300000000000002</v>
      </c>
      <c r="AH25" s="138">
        <v>0.5</v>
      </c>
      <c r="AI25" s="138">
        <v>0</v>
      </c>
      <c r="AJ25" s="139">
        <v>0</v>
      </c>
      <c r="AK25" s="22"/>
      <c r="AL25" s="16"/>
      <c r="AM25" s="13"/>
      <c r="AN25" s="13"/>
      <c r="AO25" s="13"/>
      <c r="AP25" s="13"/>
      <c r="AQ25" s="14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">
      <c r="A26" s="129"/>
      <c r="B26" s="39" t="s">
        <v>2</v>
      </c>
      <c r="C26" s="29"/>
      <c r="D26" s="41">
        <v>942.66666666666674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2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s="131" customFormat="1" ht="15" customHeight="1" x14ac:dyDescent="0.25">
      <c r="A27" s="12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7"/>
      <c r="P27" s="42"/>
      <c r="Q27" s="45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2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5">
      <c r="A28" s="129"/>
      <c r="B28" s="21" t="s">
        <v>25</v>
      </c>
      <c r="C28" s="46"/>
      <c r="D28" s="46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17</v>
      </c>
      <c r="J28" s="42"/>
      <c r="K28" s="17" t="s">
        <v>27</v>
      </c>
      <c r="L28" s="17" t="s">
        <v>28</v>
      </c>
      <c r="M28" s="17" t="s">
        <v>29</v>
      </c>
      <c r="N28" s="17" t="s">
        <v>22</v>
      </c>
      <c r="O28" s="22"/>
      <c r="P28" s="47" t="s">
        <v>329</v>
      </c>
      <c r="Q28" s="47"/>
      <c r="R28" s="11"/>
      <c r="S28" s="11"/>
      <c r="T28" s="48"/>
      <c r="U28" s="48"/>
      <c r="V28" s="48"/>
      <c r="W28" s="48"/>
      <c r="X28" s="48"/>
      <c r="Y28" s="11"/>
      <c r="Z28" s="11"/>
      <c r="AA28" s="11"/>
      <c r="AB28" s="11"/>
      <c r="AC28" s="11"/>
      <c r="AD28" s="11"/>
      <c r="AE28" s="49"/>
      <c r="AF28" s="22"/>
      <c r="AG28" s="47" t="s">
        <v>330</v>
      </c>
      <c r="AH28" s="11"/>
      <c r="AI28" s="11"/>
      <c r="AJ28" s="11"/>
      <c r="AK28" s="11"/>
      <c r="AL28" s="10" t="s">
        <v>331</v>
      </c>
      <c r="AM28" s="11"/>
      <c r="AN28" s="11"/>
      <c r="AO28" s="11"/>
      <c r="AP28" s="11"/>
      <c r="AQ28" s="49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5">
      <c r="A29" s="129"/>
      <c r="B29" s="47" t="s">
        <v>13</v>
      </c>
      <c r="C29" s="11"/>
      <c r="D29" s="49"/>
      <c r="E29" s="23">
        <v>360</v>
      </c>
      <c r="F29" s="23">
        <v>17</v>
      </c>
      <c r="G29" s="23">
        <v>231</v>
      </c>
      <c r="H29" s="23">
        <v>174</v>
      </c>
      <c r="I29" s="23">
        <v>1210</v>
      </c>
      <c r="J29" s="42"/>
      <c r="K29" s="50">
        <v>0.68888888888888888</v>
      </c>
      <c r="L29" s="50">
        <v>0.48333333333333334</v>
      </c>
      <c r="M29" s="50">
        <v>3.3611111111111112</v>
      </c>
      <c r="N29" s="26">
        <v>0.48799999999999999</v>
      </c>
      <c r="O29" s="27">
        <f>PRODUCT(I29/N29)</f>
        <v>2479.5081967213114</v>
      </c>
      <c r="P29" s="150" t="s">
        <v>9</v>
      </c>
      <c r="Q29" s="165"/>
      <c r="R29" s="151" t="s">
        <v>49</v>
      </c>
      <c r="S29" s="166"/>
      <c r="T29" s="166"/>
      <c r="U29" s="166"/>
      <c r="V29" s="166"/>
      <c r="W29" s="166"/>
      <c r="X29" s="166"/>
      <c r="Y29" s="167" t="s">
        <v>11</v>
      </c>
      <c r="Z29" s="167"/>
      <c r="AA29" s="151"/>
      <c r="AB29" s="168" t="s">
        <v>50</v>
      </c>
      <c r="AC29" s="168"/>
      <c r="AD29" s="169"/>
      <c r="AE29" s="170"/>
      <c r="AF29" s="22"/>
      <c r="AG29" s="150" t="s">
        <v>9</v>
      </c>
      <c r="AH29" s="219" t="s">
        <v>332</v>
      </c>
      <c r="AI29" s="166"/>
      <c r="AJ29" s="174"/>
      <c r="AK29" s="174"/>
      <c r="AL29" s="174">
        <v>2687</v>
      </c>
      <c r="AM29" s="168"/>
      <c r="AN29" s="175" t="s">
        <v>335</v>
      </c>
      <c r="AO29" s="168"/>
      <c r="AP29" s="168"/>
      <c r="AQ29" s="220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5" customHeight="1" x14ac:dyDescent="0.25">
      <c r="A30" s="129"/>
      <c r="B30" s="51" t="s">
        <v>15</v>
      </c>
      <c r="C30" s="52"/>
      <c r="D30" s="53"/>
      <c r="E30" s="23">
        <v>27</v>
      </c>
      <c r="F30" s="23">
        <v>1</v>
      </c>
      <c r="G30" s="23">
        <v>7</v>
      </c>
      <c r="H30" s="23">
        <v>4</v>
      </c>
      <c r="I30" s="23">
        <v>65</v>
      </c>
      <c r="J30" s="42"/>
      <c r="K30" s="50">
        <v>0.29629629629629628</v>
      </c>
      <c r="L30" s="50">
        <v>0.14814814814814814</v>
      </c>
      <c r="M30" s="50">
        <f>PRODUCT(64/26)</f>
        <v>2.4615384615384617</v>
      </c>
      <c r="N30" s="26">
        <v>0.38461538461538464</v>
      </c>
      <c r="O30" s="27">
        <f>PRODUCT(I30/N30)</f>
        <v>169</v>
      </c>
      <c r="P30" s="171" t="s">
        <v>125</v>
      </c>
      <c r="Q30" s="172"/>
      <c r="R30" s="166" t="s">
        <v>52</v>
      </c>
      <c r="S30" s="166"/>
      <c r="T30" s="166"/>
      <c r="U30" s="166"/>
      <c r="V30" s="166"/>
      <c r="W30" s="166"/>
      <c r="X30" s="166"/>
      <c r="Y30" s="173" t="s">
        <v>51</v>
      </c>
      <c r="Z30" s="173"/>
      <c r="AA30" s="166"/>
      <c r="AB30" s="174" t="s">
        <v>53</v>
      </c>
      <c r="AC30" s="174"/>
      <c r="AD30" s="175"/>
      <c r="AE30" s="170"/>
      <c r="AF30" s="22"/>
      <c r="AG30" s="171" t="s">
        <v>125</v>
      </c>
      <c r="AH30" s="219" t="s">
        <v>333</v>
      </c>
      <c r="AI30" s="166"/>
      <c r="AJ30" s="174"/>
      <c r="AK30" s="174"/>
      <c r="AL30" s="174">
        <v>1774</v>
      </c>
      <c r="AM30" s="174"/>
      <c r="AN30" s="175" t="s">
        <v>336</v>
      </c>
      <c r="AO30" s="174"/>
      <c r="AP30" s="174"/>
      <c r="AQ30" s="210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5" customHeight="1" x14ac:dyDescent="0.2">
      <c r="A31" s="129"/>
      <c r="B31" s="54" t="s">
        <v>16</v>
      </c>
      <c r="C31" s="55"/>
      <c r="D31" s="56"/>
      <c r="E31" s="28">
        <v>34</v>
      </c>
      <c r="F31" s="28">
        <v>2</v>
      </c>
      <c r="G31" s="28">
        <v>25</v>
      </c>
      <c r="H31" s="28">
        <v>25</v>
      </c>
      <c r="I31" s="28">
        <v>114</v>
      </c>
      <c r="J31" s="42"/>
      <c r="K31" s="57">
        <v>0.79411764705882348</v>
      </c>
      <c r="L31" s="57">
        <v>0.73529411764705888</v>
      </c>
      <c r="M31" s="57">
        <v>3.3529411764705883</v>
      </c>
      <c r="N31" s="58">
        <v>0.58918918918918917</v>
      </c>
      <c r="O31" s="22">
        <v>0</v>
      </c>
      <c r="P31" s="171" t="s">
        <v>126</v>
      </c>
      <c r="Q31" s="172"/>
      <c r="R31" s="166" t="s">
        <v>52</v>
      </c>
      <c r="S31" s="166"/>
      <c r="T31" s="166"/>
      <c r="U31" s="166"/>
      <c r="V31" s="166"/>
      <c r="W31" s="166"/>
      <c r="X31" s="166"/>
      <c r="Y31" s="173" t="s">
        <v>51</v>
      </c>
      <c r="Z31" s="173"/>
      <c r="AA31" s="166"/>
      <c r="AB31" s="174" t="s">
        <v>53</v>
      </c>
      <c r="AC31" s="174"/>
      <c r="AD31" s="175"/>
      <c r="AE31" s="170"/>
      <c r="AF31" s="22"/>
      <c r="AG31" s="171" t="s">
        <v>126</v>
      </c>
      <c r="AH31" s="219" t="s">
        <v>334</v>
      </c>
      <c r="AI31" s="166"/>
      <c r="AJ31" s="174"/>
      <c r="AK31" s="174"/>
      <c r="AL31" s="174">
        <v>1886</v>
      </c>
      <c r="AM31" s="174"/>
      <c r="AN31" s="175" t="s">
        <v>337</v>
      </c>
      <c r="AO31" s="174"/>
      <c r="AP31" s="174"/>
      <c r="AQ31" s="210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">
      <c r="A32" s="129"/>
      <c r="B32" s="59" t="s">
        <v>26</v>
      </c>
      <c r="C32" s="60"/>
      <c r="D32" s="61"/>
      <c r="E32" s="17">
        <v>420</v>
      </c>
      <c r="F32" s="17">
        <v>20</v>
      </c>
      <c r="G32" s="17">
        <v>263</v>
      </c>
      <c r="H32" s="17">
        <v>203</v>
      </c>
      <c r="I32" s="17">
        <v>1389</v>
      </c>
      <c r="J32" s="42"/>
      <c r="K32" s="62">
        <v>0.67220902612826605</v>
      </c>
      <c r="L32" s="62">
        <v>0.48218527315914489</v>
      </c>
      <c r="M32" s="62">
        <v>3.2992874109263659</v>
      </c>
      <c r="N32" s="40">
        <v>0.48969037153475192</v>
      </c>
      <c r="O32" s="22">
        <f>SUM(O29:O31)</f>
        <v>2648.5081967213114</v>
      </c>
      <c r="P32" s="176" t="s">
        <v>10</v>
      </c>
      <c r="Q32" s="177"/>
      <c r="R32" s="178" t="s">
        <v>52</v>
      </c>
      <c r="S32" s="178"/>
      <c r="T32" s="178"/>
      <c r="U32" s="178"/>
      <c r="V32" s="178"/>
      <c r="W32" s="178"/>
      <c r="X32" s="178"/>
      <c r="Y32" s="179" t="s">
        <v>51</v>
      </c>
      <c r="Z32" s="179"/>
      <c r="AA32" s="178"/>
      <c r="AB32" s="180" t="s">
        <v>53</v>
      </c>
      <c r="AC32" s="180"/>
      <c r="AD32" s="181"/>
      <c r="AE32" s="182"/>
      <c r="AF32" s="22"/>
      <c r="AG32" s="176" t="s">
        <v>10</v>
      </c>
      <c r="AH32" s="221" t="s">
        <v>334</v>
      </c>
      <c r="AI32" s="178"/>
      <c r="AJ32" s="180"/>
      <c r="AK32" s="180"/>
      <c r="AL32" s="180">
        <v>1886</v>
      </c>
      <c r="AM32" s="180"/>
      <c r="AN32" s="181" t="s">
        <v>337</v>
      </c>
      <c r="AO32" s="180"/>
      <c r="AP32" s="180"/>
      <c r="AQ32" s="80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ht="13.5" customHeight="1" x14ac:dyDescent="0.25">
      <c r="A33" s="129"/>
      <c r="B33" s="44"/>
      <c r="C33" s="44"/>
      <c r="D33" s="44"/>
      <c r="E33" s="44"/>
      <c r="F33" s="44"/>
      <c r="G33" s="44"/>
      <c r="H33" s="44"/>
      <c r="I33" s="44"/>
      <c r="J33" s="42"/>
      <c r="K33" s="44"/>
      <c r="L33" s="44"/>
      <c r="M33" s="44"/>
      <c r="N33" s="43"/>
      <c r="O33" s="22"/>
      <c r="P33" s="42"/>
      <c r="Q33" s="45"/>
      <c r="R33" s="42"/>
      <c r="S33" s="42"/>
      <c r="T33" s="22"/>
      <c r="U33" s="22"/>
      <c r="V33" s="63"/>
      <c r="W33" s="42"/>
      <c r="X33" s="42"/>
      <c r="Y33" s="42"/>
      <c r="Z33" s="42"/>
      <c r="AA33" s="42"/>
      <c r="AB33" s="42"/>
      <c r="AC33" s="42"/>
      <c r="AD33" s="42"/>
      <c r="AE33" s="42"/>
      <c r="AF33" s="22"/>
      <c r="AG33" s="22"/>
      <c r="AH33" s="63"/>
      <c r="AI33" s="42"/>
      <c r="AJ33" s="42"/>
      <c r="AK33" s="2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ht="15" customHeight="1" x14ac:dyDescent="0.2">
      <c r="A34" s="129"/>
      <c r="B34" s="140" t="s">
        <v>54</v>
      </c>
      <c r="C34" s="141"/>
      <c r="D34" s="140" t="s">
        <v>55</v>
      </c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22"/>
      <c r="P34" s="22"/>
      <c r="Q34" s="141" t="s">
        <v>56</v>
      </c>
      <c r="R34" s="22"/>
      <c r="S34" s="22"/>
      <c r="T34" s="22"/>
      <c r="U34" s="22"/>
      <c r="V34" s="22"/>
      <c r="W34" s="22"/>
      <c r="X34" s="22"/>
      <c r="Y34" s="141" t="s">
        <v>57</v>
      </c>
      <c r="Z34" s="22"/>
      <c r="AA34" s="22"/>
      <c r="AB34" s="22"/>
      <c r="AC34" s="22"/>
      <c r="AD34" s="22"/>
      <c r="AE34" s="22"/>
      <c r="AF34" s="22"/>
      <c r="AG34" s="141" t="s">
        <v>58</v>
      </c>
      <c r="AH34" s="22"/>
      <c r="AI34" s="22"/>
      <c r="AJ34" s="141" t="s">
        <v>60</v>
      </c>
      <c r="AK34" s="22"/>
      <c r="AL34" s="22"/>
      <c r="AM34" s="22"/>
      <c r="AN34" s="22"/>
      <c r="AO34" s="22"/>
      <c r="AP34" s="22"/>
      <c r="AQ34" s="2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ht="15" customHeight="1" x14ac:dyDescent="0.2">
      <c r="A35" s="129"/>
      <c r="B35" s="140"/>
      <c r="C35" s="141"/>
      <c r="D35" s="42" t="s">
        <v>351</v>
      </c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22"/>
      <c r="P35" s="22"/>
      <c r="Q35" s="141"/>
      <c r="R35" s="22"/>
      <c r="S35" s="22"/>
      <c r="T35" s="22"/>
      <c r="U35" s="22"/>
      <c r="V35" s="22"/>
      <c r="W35" s="22"/>
      <c r="X35" s="22"/>
      <c r="Y35" s="141"/>
      <c r="Z35" s="22"/>
      <c r="AA35" s="22"/>
      <c r="AB35" s="22"/>
      <c r="AC35" s="22"/>
      <c r="AD35" s="22"/>
      <c r="AE35" s="22"/>
      <c r="AF35" s="22"/>
      <c r="AG35" s="141"/>
      <c r="AH35" s="22"/>
      <c r="AI35" s="22"/>
      <c r="AJ35" s="141"/>
      <c r="AK35" s="22"/>
      <c r="AL35" s="22"/>
      <c r="AM35" s="22"/>
      <c r="AN35" s="22"/>
      <c r="AO35" s="22"/>
      <c r="AP35" s="22"/>
      <c r="AQ35" s="2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ht="14.25" customHeight="1" x14ac:dyDescent="0.2">
      <c r="A36" s="129"/>
      <c r="B36" s="140"/>
      <c r="C36" s="141"/>
      <c r="D36" s="141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ht="14.25" x14ac:dyDescent="0.2">
      <c r="A37" s="129"/>
      <c r="B37" s="183" t="s">
        <v>158</v>
      </c>
      <c r="C37" s="184"/>
      <c r="D37" s="184"/>
      <c r="E37" s="184"/>
      <c r="F37" s="184" t="s">
        <v>159</v>
      </c>
      <c r="G37" s="184" t="s">
        <v>3</v>
      </c>
      <c r="H37" s="184" t="s">
        <v>5</v>
      </c>
      <c r="I37" s="184" t="s">
        <v>6</v>
      </c>
      <c r="J37" s="184" t="s">
        <v>160</v>
      </c>
      <c r="K37" s="185" t="s">
        <v>17</v>
      </c>
      <c r="L37" s="42"/>
      <c r="M37" s="186" t="s">
        <v>161</v>
      </c>
      <c r="N37" s="187"/>
      <c r="O37" s="187"/>
      <c r="P37" s="184" t="s">
        <v>3</v>
      </c>
      <c r="Q37" s="184" t="s">
        <v>5</v>
      </c>
      <c r="R37" s="184" t="s">
        <v>6</v>
      </c>
      <c r="S37" s="184" t="s">
        <v>160</v>
      </c>
      <c r="T37" s="187"/>
      <c r="U37" s="185" t="s">
        <v>17</v>
      </c>
      <c r="V37" s="42"/>
      <c r="W37" s="186" t="s">
        <v>162</v>
      </c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8"/>
      <c r="AI37" s="183" t="s">
        <v>344</v>
      </c>
      <c r="AJ37" s="184"/>
      <c r="AK37" s="187"/>
      <c r="AL37" s="184"/>
      <c r="AM37" s="67"/>
      <c r="AN37" s="67"/>
      <c r="AO37" s="67"/>
      <c r="AP37" s="67"/>
      <c r="AQ37" s="102"/>
      <c r="AR37" s="22"/>
      <c r="AS37" s="22"/>
    </row>
    <row r="38" spans="1:55" ht="15" customHeight="1" x14ac:dyDescent="0.2">
      <c r="A38" s="129"/>
      <c r="B38" s="190">
        <v>1985</v>
      </c>
      <c r="C38" s="174" t="s">
        <v>34</v>
      </c>
      <c r="D38" s="166" t="s">
        <v>35</v>
      </c>
      <c r="E38" s="174"/>
      <c r="F38" s="174">
        <v>18</v>
      </c>
      <c r="G38" s="174">
        <v>9</v>
      </c>
      <c r="H38" s="191">
        <f>PRODUCT((F4+G4)/E4)</f>
        <v>0.33333333333333331</v>
      </c>
      <c r="I38" s="191">
        <f>PRODUCT(H4/E4)</f>
        <v>0.33333333333333331</v>
      </c>
      <c r="J38" s="191">
        <f>PRODUCT(F4+G4+H4)/E4</f>
        <v>0.66666666666666663</v>
      </c>
      <c r="K38" s="192">
        <f>PRODUCT(I4/E4)</f>
        <v>2.4444444444444446</v>
      </c>
      <c r="L38" s="45"/>
      <c r="M38" s="193" t="s">
        <v>192</v>
      </c>
      <c r="N38" s="174"/>
      <c r="O38" s="174">
        <v>20</v>
      </c>
      <c r="P38" s="194" t="s">
        <v>274</v>
      </c>
      <c r="Q38" s="194" t="s">
        <v>230</v>
      </c>
      <c r="R38" s="194" t="s">
        <v>244</v>
      </c>
      <c r="S38" s="194" t="s">
        <v>258</v>
      </c>
      <c r="T38" s="195"/>
      <c r="U38" s="210" t="s">
        <v>289</v>
      </c>
      <c r="V38" s="45"/>
      <c r="W38" s="193" t="s">
        <v>163</v>
      </c>
      <c r="X38" s="175"/>
      <c r="Y38" s="166"/>
      <c r="Z38" s="166"/>
      <c r="AA38" s="166"/>
      <c r="AB38" s="166"/>
      <c r="AC38" s="166"/>
      <c r="AD38" s="166"/>
      <c r="AE38" s="166"/>
      <c r="AF38" s="166"/>
      <c r="AG38" s="173"/>
      <c r="AH38" s="196"/>
      <c r="AI38" s="190">
        <v>5033</v>
      </c>
      <c r="AJ38" s="175" t="s">
        <v>328</v>
      </c>
      <c r="AK38" s="174"/>
      <c r="AL38" s="174"/>
      <c r="AM38" s="175"/>
      <c r="AN38" s="166"/>
      <c r="AO38" s="166"/>
      <c r="AP38" s="174"/>
      <c r="AQ38" s="170"/>
      <c r="AR38" s="22"/>
      <c r="AS38" s="22"/>
    </row>
    <row r="39" spans="1:55" ht="15" customHeight="1" x14ac:dyDescent="0.2">
      <c r="A39" s="129"/>
      <c r="B39" s="190">
        <v>1986</v>
      </c>
      <c r="C39" s="174" t="s">
        <v>42</v>
      </c>
      <c r="D39" s="166" t="s">
        <v>35</v>
      </c>
      <c r="E39" s="174"/>
      <c r="F39" s="174">
        <v>19</v>
      </c>
      <c r="G39" s="174"/>
      <c r="H39" s="191"/>
      <c r="I39" s="191"/>
      <c r="J39" s="191"/>
      <c r="K39" s="192"/>
      <c r="L39" s="45"/>
      <c r="M39" s="193" t="s">
        <v>193</v>
      </c>
      <c r="N39" s="174"/>
      <c r="O39" s="174">
        <v>20</v>
      </c>
      <c r="P39" s="194" t="s">
        <v>275</v>
      </c>
      <c r="Q39" s="194" t="s">
        <v>231</v>
      </c>
      <c r="R39" s="194" t="s">
        <v>245</v>
      </c>
      <c r="S39" s="194" t="s">
        <v>259</v>
      </c>
      <c r="T39" s="195"/>
      <c r="U39" s="210" t="s">
        <v>290</v>
      </c>
      <c r="V39" s="45"/>
      <c r="W39" s="198" t="s">
        <v>164</v>
      </c>
      <c r="X39" s="175"/>
      <c r="Y39" s="175" t="s">
        <v>224</v>
      </c>
      <c r="Z39" s="199"/>
      <c r="AA39" s="199"/>
      <c r="AB39" s="199"/>
      <c r="AC39" s="199"/>
      <c r="AD39" s="199"/>
      <c r="AE39" s="199"/>
      <c r="AF39" s="199"/>
      <c r="AG39" s="199" t="s">
        <v>225</v>
      </c>
      <c r="AH39" s="170"/>
      <c r="AI39" s="216"/>
      <c r="AJ39" s="166"/>
      <c r="AK39" s="166"/>
      <c r="AL39" s="166"/>
      <c r="AM39" s="175"/>
      <c r="AN39" s="166"/>
      <c r="AO39" s="166"/>
      <c r="AP39" s="174"/>
      <c r="AQ39" s="170"/>
      <c r="AR39" s="22"/>
      <c r="AS39" s="22"/>
    </row>
    <row r="40" spans="1:55" ht="15" customHeight="1" x14ac:dyDescent="0.2">
      <c r="A40" s="129"/>
      <c r="B40" s="190">
        <v>1987</v>
      </c>
      <c r="C40" s="174" t="s">
        <v>38</v>
      </c>
      <c r="D40" s="166" t="s">
        <v>35</v>
      </c>
      <c r="E40" s="174"/>
      <c r="F40" s="174">
        <v>20</v>
      </c>
      <c r="G40" s="174"/>
      <c r="H40" s="191"/>
      <c r="I40" s="191"/>
      <c r="J40" s="191"/>
      <c r="K40" s="192"/>
      <c r="L40" s="45"/>
      <c r="M40" s="193" t="s">
        <v>194</v>
      </c>
      <c r="N40" s="174"/>
      <c r="O40" s="174">
        <v>21</v>
      </c>
      <c r="P40" s="194" t="s">
        <v>276</v>
      </c>
      <c r="Q40" s="194" t="s">
        <v>232</v>
      </c>
      <c r="R40" s="194" t="s">
        <v>246</v>
      </c>
      <c r="S40" s="194" t="s">
        <v>260</v>
      </c>
      <c r="T40" s="191"/>
      <c r="U40" s="210" t="s">
        <v>291</v>
      </c>
      <c r="V40" s="45"/>
      <c r="W40" s="198" t="s">
        <v>165</v>
      </c>
      <c r="X40" s="175"/>
      <c r="Y40" s="200" t="s">
        <v>227</v>
      </c>
      <c r="Z40" s="199"/>
      <c r="AA40" s="199"/>
      <c r="AB40" s="199"/>
      <c r="AC40" s="199"/>
      <c r="AD40" s="199"/>
      <c r="AE40" s="199"/>
      <c r="AF40" s="199"/>
      <c r="AG40" s="199" t="s">
        <v>226</v>
      </c>
      <c r="AH40" s="170"/>
      <c r="AI40" s="183" t="s">
        <v>345</v>
      </c>
      <c r="AJ40" s="184"/>
      <c r="AK40" s="187"/>
      <c r="AL40" s="184"/>
      <c r="AM40" s="184"/>
      <c r="AN40" s="184"/>
      <c r="AO40" s="217"/>
      <c r="AP40" s="217"/>
      <c r="AQ40" s="218"/>
      <c r="AR40" s="22"/>
      <c r="AS40" s="22"/>
    </row>
    <row r="41" spans="1:55" ht="15" customHeight="1" x14ac:dyDescent="0.2">
      <c r="A41" s="129"/>
      <c r="B41" s="190">
        <v>1988</v>
      </c>
      <c r="C41" s="174" t="s">
        <v>38</v>
      </c>
      <c r="D41" s="166" t="s">
        <v>35</v>
      </c>
      <c r="E41" s="174"/>
      <c r="F41" s="174">
        <v>21</v>
      </c>
      <c r="G41" s="174"/>
      <c r="H41" s="191"/>
      <c r="I41" s="191"/>
      <c r="J41" s="191"/>
      <c r="K41" s="192"/>
      <c r="L41" s="45"/>
      <c r="M41" s="193" t="s">
        <v>195</v>
      </c>
      <c r="N41" s="174"/>
      <c r="O41" s="174"/>
      <c r="P41" s="194" t="s">
        <v>277</v>
      </c>
      <c r="Q41" s="194" t="s">
        <v>233</v>
      </c>
      <c r="R41" s="194" t="s">
        <v>247</v>
      </c>
      <c r="S41" s="194" t="s">
        <v>261</v>
      </c>
      <c r="T41" s="191"/>
      <c r="U41" s="210" t="s">
        <v>292</v>
      </c>
      <c r="V41" s="45"/>
      <c r="W41" s="198"/>
      <c r="X41" s="175"/>
      <c r="Y41" s="175"/>
      <c r="Z41" s="166"/>
      <c r="AA41" s="166"/>
      <c r="AB41" s="166"/>
      <c r="AC41" s="175"/>
      <c r="AD41" s="166"/>
      <c r="AE41" s="166"/>
      <c r="AF41" s="166"/>
      <c r="AG41" s="175"/>
      <c r="AH41" s="170"/>
      <c r="AI41" s="224">
        <v>4110</v>
      </c>
      <c r="AJ41" s="175" t="s">
        <v>327</v>
      </c>
      <c r="AK41" s="166"/>
      <c r="AL41" s="174"/>
      <c r="AM41" s="174"/>
      <c r="AN41" s="174"/>
      <c r="AO41" s="191"/>
      <c r="AP41" s="191"/>
      <c r="AQ41" s="192"/>
      <c r="AR41" s="22"/>
      <c r="AS41" s="22"/>
    </row>
    <row r="42" spans="1:55" ht="15" customHeight="1" x14ac:dyDescent="0.2">
      <c r="A42" s="129"/>
      <c r="B42" s="190">
        <v>1989</v>
      </c>
      <c r="C42" s="174" t="s">
        <v>34</v>
      </c>
      <c r="D42" s="166" t="s">
        <v>36</v>
      </c>
      <c r="E42" s="174"/>
      <c r="F42" s="174">
        <v>22</v>
      </c>
      <c r="G42" s="174">
        <v>22</v>
      </c>
      <c r="H42" s="201">
        <f t="shared" ref="H42:H53" si="0">PRODUCT((F8+G8)/E8)</f>
        <v>1.1818181818181819</v>
      </c>
      <c r="I42" s="191">
        <f t="shared" ref="I42:I53" si="1">PRODUCT(H8/E8)</f>
        <v>0.5</v>
      </c>
      <c r="J42" s="191">
        <f t="shared" ref="J42:J53" si="2">PRODUCT(F8+G8+H8)/E8</f>
        <v>1.6818181818181819</v>
      </c>
      <c r="K42" s="192">
        <f t="shared" ref="K42:K53" si="3">PRODUCT(I8/E8)</f>
        <v>3.7727272727272729</v>
      </c>
      <c r="L42" s="45"/>
      <c r="M42" s="193" t="s">
        <v>196</v>
      </c>
      <c r="N42" s="174"/>
      <c r="O42" s="174"/>
      <c r="P42" s="194" t="s">
        <v>278</v>
      </c>
      <c r="Q42" s="194" t="s">
        <v>234</v>
      </c>
      <c r="R42" s="194" t="s">
        <v>248</v>
      </c>
      <c r="S42" s="194" t="s">
        <v>262</v>
      </c>
      <c r="T42" s="191"/>
      <c r="U42" s="210" t="s">
        <v>293</v>
      </c>
      <c r="V42" s="45"/>
      <c r="W42" s="198" t="s">
        <v>167</v>
      </c>
      <c r="X42" s="175"/>
      <c r="Y42" s="175"/>
      <c r="Z42" s="166"/>
      <c r="AA42" s="166"/>
      <c r="AB42" s="166"/>
      <c r="AC42" s="175"/>
      <c r="AD42" s="166"/>
      <c r="AE42" s="166"/>
      <c r="AF42" s="166"/>
      <c r="AG42" s="175"/>
      <c r="AH42" s="170"/>
      <c r="AI42" s="190"/>
      <c r="AJ42" s="174"/>
      <c r="AK42" s="166"/>
      <c r="AL42" s="174"/>
      <c r="AM42" s="174"/>
      <c r="AN42" s="174"/>
      <c r="AO42" s="191"/>
      <c r="AP42" s="191"/>
      <c r="AQ42" s="192"/>
      <c r="AR42" s="22"/>
      <c r="AS42" s="22"/>
    </row>
    <row r="43" spans="1:55" ht="15" customHeight="1" x14ac:dyDescent="0.2">
      <c r="A43" s="129"/>
      <c r="B43" s="190">
        <v>1990</v>
      </c>
      <c r="C43" s="174" t="s">
        <v>37</v>
      </c>
      <c r="D43" s="166" t="s">
        <v>36</v>
      </c>
      <c r="E43" s="174"/>
      <c r="F43" s="174">
        <v>23</v>
      </c>
      <c r="G43" s="174">
        <v>26</v>
      </c>
      <c r="H43" s="191">
        <f t="shared" si="0"/>
        <v>0.80769230769230771</v>
      </c>
      <c r="I43" s="191">
        <f t="shared" si="1"/>
        <v>0.57692307692307687</v>
      </c>
      <c r="J43" s="191">
        <f t="shared" si="2"/>
        <v>1.3846153846153846</v>
      </c>
      <c r="K43" s="192">
        <f t="shared" si="3"/>
        <v>3.8076923076923075</v>
      </c>
      <c r="L43" s="45"/>
      <c r="M43" s="193" t="s">
        <v>197</v>
      </c>
      <c r="N43" s="174"/>
      <c r="O43" s="174"/>
      <c r="P43" s="194" t="s">
        <v>279</v>
      </c>
      <c r="Q43" s="194" t="s">
        <v>235</v>
      </c>
      <c r="R43" s="194" t="s">
        <v>166</v>
      </c>
      <c r="S43" s="194" t="s">
        <v>263</v>
      </c>
      <c r="T43" s="191"/>
      <c r="U43" s="210" t="s">
        <v>294</v>
      </c>
      <c r="V43" s="45"/>
      <c r="W43" s="198" t="s">
        <v>164</v>
      </c>
      <c r="X43" s="166"/>
      <c r="Y43" s="199" t="s">
        <v>228</v>
      </c>
      <c r="Z43" s="199"/>
      <c r="AA43" s="199"/>
      <c r="AB43" s="199"/>
      <c r="AC43" s="199"/>
      <c r="AD43" s="199"/>
      <c r="AE43" s="199"/>
      <c r="AF43" s="199"/>
      <c r="AG43" s="199" t="s">
        <v>223</v>
      </c>
      <c r="AH43" s="192">
        <v>0.88495575221238942</v>
      </c>
      <c r="AI43" s="183" t="s">
        <v>346</v>
      </c>
      <c r="AJ43" s="184"/>
      <c r="AK43" s="187"/>
      <c r="AL43" s="184"/>
      <c r="AM43" s="184"/>
      <c r="AN43" s="184"/>
      <c r="AO43" s="217"/>
      <c r="AP43" s="217"/>
      <c r="AQ43" s="218"/>
      <c r="AR43" s="22"/>
      <c r="AS43" s="22"/>
    </row>
    <row r="44" spans="1:55" ht="15" customHeight="1" x14ac:dyDescent="0.2">
      <c r="A44" s="129"/>
      <c r="B44" s="190">
        <v>1991</v>
      </c>
      <c r="C44" s="174" t="s">
        <v>38</v>
      </c>
      <c r="D44" s="166" t="s">
        <v>36</v>
      </c>
      <c r="E44" s="174"/>
      <c r="F44" s="174">
        <v>24</v>
      </c>
      <c r="G44" s="174">
        <v>26</v>
      </c>
      <c r="H44" s="191">
        <f t="shared" si="0"/>
        <v>0.80769230769230771</v>
      </c>
      <c r="I44" s="191">
        <f t="shared" si="1"/>
        <v>0.65384615384615385</v>
      </c>
      <c r="J44" s="191">
        <f t="shared" si="2"/>
        <v>1.4615384615384615</v>
      </c>
      <c r="K44" s="192">
        <f t="shared" si="3"/>
        <v>3.8846153846153846</v>
      </c>
      <c r="L44" s="45"/>
      <c r="M44" s="193" t="s">
        <v>198</v>
      </c>
      <c r="N44" s="174"/>
      <c r="O44" s="174"/>
      <c r="P44" s="194" t="s">
        <v>280</v>
      </c>
      <c r="Q44" s="194" t="s">
        <v>236</v>
      </c>
      <c r="R44" s="194" t="s">
        <v>249</v>
      </c>
      <c r="S44" s="194" t="s">
        <v>264</v>
      </c>
      <c r="T44" s="191"/>
      <c r="U44" s="210" t="s">
        <v>295</v>
      </c>
      <c r="V44" s="45"/>
      <c r="W44" s="198"/>
      <c r="X44" s="175"/>
      <c r="Y44" s="175"/>
      <c r="Z44" s="166"/>
      <c r="AA44" s="166"/>
      <c r="AB44" s="166"/>
      <c r="AC44" s="175"/>
      <c r="AD44" s="166"/>
      <c r="AE44" s="166"/>
      <c r="AF44" s="166"/>
      <c r="AG44" s="175"/>
      <c r="AH44" s="170"/>
      <c r="AI44" s="190">
        <v>5033</v>
      </c>
      <c r="AJ44" s="175" t="s">
        <v>328</v>
      </c>
      <c r="AK44" s="166"/>
      <c r="AL44" s="174"/>
      <c r="AM44" s="174"/>
      <c r="AN44" s="174"/>
      <c r="AO44" s="191"/>
      <c r="AP44" s="191"/>
      <c r="AQ44" s="192"/>
      <c r="AR44" s="22"/>
      <c r="AS44" s="22"/>
    </row>
    <row r="45" spans="1:55" ht="15" customHeight="1" x14ac:dyDescent="0.2">
      <c r="A45" s="129"/>
      <c r="B45" s="190">
        <v>1992</v>
      </c>
      <c r="C45" s="174" t="s">
        <v>39</v>
      </c>
      <c r="D45" s="166" t="s">
        <v>36</v>
      </c>
      <c r="E45" s="174"/>
      <c r="F45" s="174">
        <v>25</v>
      </c>
      <c r="G45" s="174">
        <v>26</v>
      </c>
      <c r="H45" s="191">
        <f t="shared" si="0"/>
        <v>1.0769230769230769</v>
      </c>
      <c r="I45" s="201">
        <f t="shared" si="1"/>
        <v>0.84615384615384615</v>
      </c>
      <c r="J45" s="201">
        <f t="shared" si="2"/>
        <v>1.9230769230769231</v>
      </c>
      <c r="K45" s="192">
        <f t="shared" si="3"/>
        <v>4.5769230769230766</v>
      </c>
      <c r="L45" s="45"/>
      <c r="M45" s="193" t="s">
        <v>199</v>
      </c>
      <c r="N45" s="174"/>
      <c r="O45" s="174"/>
      <c r="P45" s="194" t="s">
        <v>281</v>
      </c>
      <c r="Q45" s="194" t="s">
        <v>168</v>
      </c>
      <c r="R45" s="194" t="s">
        <v>250</v>
      </c>
      <c r="S45" s="194" t="s">
        <v>265</v>
      </c>
      <c r="T45" s="191"/>
      <c r="U45" s="210" t="s">
        <v>296</v>
      </c>
      <c r="V45" s="45"/>
      <c r="W45" s="193" t="s">
        <v>178</v>
      </c>
      <c r="X45" s="175"/>
      <c r="Y45" s="175"/>
      <c r="Z45" s="166"/>
      <c r="AA45" s="166"/>
      <c r="AB45" s="166"/>
      <c r="AC45" s="175"/>
      <c r="AD45" s="166"/>
      <c r="AE45" s="166"/>
      <c r="AF45" s="166"/>
      <c r="AG45" s="175"/>
      <c r="AH45" s="170"/>
      <c r="AI45" s="190"/>
      <c r="AJ45" s="174"/>
      <c r="AK45" s="166"/>
      <c r="AL45" s="174"/>
      <c r="AM45" s="174"/>
      <c r="AN45" s="174"/>
      <c r="AO45" s="191"/>
      <c r="AP45" s="191"/>
      <c r="AQ45" s="192"/>
      <c r="AR45" s="22"/>
      <c r="AS45" s="22"/>
    </row>
    <row r="46" spans="1:55" ht="15" customHeight="1" x14ac:dyDescent="0.2">
      <c r="A46" s="129"/>
      <c r="B46" s="190">
        <v>1993</v>
      </c>
      <c r="C46" s="174" t="s">
        <v>37</v>
      </c>
      <c r="D46" s="166" t="s">
        <v>36</v>
      </c>
      <c r="E46" s="174"/>
      <c r="F46" s="174">
        <v>26</v>
      </c>
      <c r="G46" s="174">
        <v>25</v>
      </c>
      <c r="H46" s="191">
        <f t="shared" si="0"/>
        <v>1.1200000000000001</v>
      </c>
      <c r="I46" s="191">
        <f t="shared" si="1"/>
        <v>0.64</v>
      </c>
      <c r="J46" s="191">
        <f t="shared" si="2"/>
        <v>1.76</v>
      </c>
      <c r="K46" s="202">
        <f t="shared" si="3"/>
        <v>4.6399999999999997</v>
      </c>
      <c r="L46" s="45"/>
      <c r="M46" s="193" t="s">
        <v>200</v>
      </c>
      <c r="N46" s="174"/>
      <c r="O46" s="174"/>
      <c r="P46" s="194" t="s">
        <v>282</v>
      </c>
      <c r="Q46" s="194" t="s">
        <v>170</v>
      </c>
      <c r="R46" s="194" t="s">
        <v>251</v>
      </c>
      <c r="S46" s="194" t="s">
        <v>266</v>
      </c>
      <c r="T46" s="191"/>
      <c r="U46" s="210" t="s">
        <v>174</v>
      </c>
      <c r="V46" s="45"/>
      <c r="W46" s="190">
        <v>1000</v>
      </c>
      <c r="X46" s="175"/>
      <c r="Y46" s="199" t="s">
        <v>229</v>
      </c>
      <c r="Z46" s="199"/>
      <c r="AA46" s="199"/>
      <c r="AB46" s="199"/>
      <c r="AC46" s="199"/>
      <c r="AD46" s="199"/>
      <c r="AE46" s="199"/>
      <c r="AF46" s="199"/>
      <c r="AG46" s="199" t="s">
        <v>222</v>
      </c>
      <c r="AH46" s="192">
        <v>3.7174721189591078</v>
      </c>
      <c r="AI46" s="183" t="s">
        <v>338</v>
      </c>
      <c r="AJ46" s="67"/>
      <c r="AK46" s="184"/>
      <c r="AL46" s="184"/>
      <c r="AM46" s="184"/>
      <c r="AN46" s="184"/>
      <c r="AO46" s="184"/>
      <c r="AP46" s="184"/>
      <c r="AQ46" s="185"/>
      <c r="AR46" s="22"/>
      <c r="AS46" s="22"/>
    </row>
    <row r="47" spans="1:55" ht="15" customHeight="1" x14ac:dyDescent="0.2">
      <c r="A47" s="129"/>
      <c r="B47" s="190">
        <v>1994</v>
      </c>
      <c r="C47" s="174" t="s">
        <v>38</v>
      </c>
      <c r="D47" s="166" t="s">
        <v>36</v>
      </c>
      <c r="E47" s="174"/>
      <c r="F47" s="174">
        <v>27</v>
      </c>
      <c r="G47" s="174">
        <v>34</v>
      </c>
      <c r="H47" s="191">
        <f t="shared" si="0"/>
        <v>0.88235294117647056</v>
      </c>
      <c r="I47" s="191">
        <f t="shared" si="1"/>
        <v>0.55882352941176472</v>
      </c>
      <c r="J47" s="191">
        <f t="shared" si="2"/>
        <v>1.4411764705882353</v>
      </c>
      <c r="K47" s="192">
        <f t="shared" si="3"/>
        <v>3.2647058823529411</v>
      </c>
      <c r="L47" s="45"/>
      <c r="M47" s="193" t="s">
        <v>201</v>
      </c>
      <c r="N47" s="174"/>
      <c r="O47" s="174"/>
      <c r="P47" s="194" t="s">
        <v>283</v>
      </c>
      <c r="Q47" s="194" t="s">
        <v>237</v>
      </c>
      <c r="R47" s="194" t="s">
        <v>252</v>
      </c>
      <c r="S47" s="194" t="s">
        <v>267</v>
      </c>
      <c r="T47" s="191"/>
      <c r="U47" s="210" t="s">
        <v>297</v>
      </c>
      <c r="V47" s="45"/>
      <c r="W47" s="190"/>
      <c r="X47" s="175"/>
      <c r="Y47" s="199"/>
      <c r="Z47" s="199"/>
      <c r="AA47" s="199"/>
      <c r="AB47" s="199"/>
      <c r="AC47" s="199"/>
      <c r="AD47" s="199"/>
      <c r="AE47" s="199"/>
      <c r="AF47" s="199"/>
      <c r="AG47" s="199"/>
      <c r="AH47" s="192"/>
      <c r="AI47" s="193" t="s">
        <v>339</v>
      </c>
      <c r="AJ47" s="222" t="s">
        <v>342</v>
      </c>
      <c r="AK47" s="174"/>
      <c r="AL47" s="174"/>
      <c r="AM47" s="174"/>
      <c r="AN47" s="174"/>
      <c r="AO47" s="174"/>
      <c r="AP47" s="191"/>
      <c r="AQ47" s="192"/>
      <c r="AR47" s="22"/>
      <c r="AS47" s="22"/>
    </row>
    <row r="48" spans="1:55" ht="15" customHeight="1" x14ac:dyDescent="0.2">
      <c r="A48" s="129"/>
      <c r="B48" s="190">
        <v>1995</v>
      </c>
      <c r="C48" s="174" t="s">
        <v>39</v>
      </c>
      <c r="D48" s="166" t="s">
        <v>36</v>
      </c>
      <c r="E48" s="174"/>
      <c r="F48" s="174">
        <v>28</v>
      </c>
      <c r="G48" s="174">
        <v>29</v>
      </c>
      <c r="H48" s="191">
        <f t="shared" si="0"/>
        <v>0.7931034482758621</v>
      </c>
      <c r="I48" s="191">
        <f t="shared" si="1"/>
        <v>0.41379310344827586</v>
      </c>
      <c r="J48" s="191">
        <f t="shared" si="2"/>
        <v>1.2068965517241379</v>
      </c>
      <c r="K48" s="192">
        <f t="shared" si="3"/>
        <v>3.9655172413793105</v>
      </c>
      <c r="L48" s="45"/>
      <c r="M48" s="193" t="s">
        <v>202</v>
      </c>
      <c r="N48" s="174"/>
      <c r="O48" s="174"/>
      <c r="P48" s="194" t="s">
        <v>284</v>
      </c>
      <c r="Q48" s="194" t="s">
        <v>238</v>
      </c>
      <c r="R48" s="194" t="s">
        <v>253</v>
      </c>
      <c r="S48" s="194" t="s">
        <v>268</v>
      </c>
      <c r="T48" s="191"/>
      <c r="U48" s="210" t="s">
        <v>298</v>
      </c>
      <c r="V48" s="45"/>
      <c r="W48" s="190"/>
      <c r="X48" s="175"/>
      <c r="Y48" s="199"/>
      <c r="Z48" s="199"/>
      <c r="AA48" s="199"/>
      <c r="AB48" s="199"/>
      <c r="AC48" s="199"/>
      <c r="AD48" s="199"/>
      <c r="AE48" s="199"/>
      <c r="AF48" s="199"/>
      <c r="AG48" s="199"/>
      <c r="AH48" s="192"/>
      <c r="AI48" s="193" t="s">
        <v>340</v>
      </c>
      <c r="AJ48" s="173">
        <v>387</v>
      </c>
      <c r="AK48" s="174"/>
      <c r="AL48" s="174"/>
      <c r="AM48" s="174"/>
      <c r="AN48" s="174"/>
      <c r="AO48" s="174"/>
      <c r="AP48" s="191"/>
      <c r="AQ48" s="192"/>
      <c r="AR48" s="22"/>
      <c r="AS48" s="22"/>
    </row>
    <row r="49" spans="1:45" ht="15" customHeight="1" x14ac:dyDescent="0.2">
      <c r="A49" s="129"/>
      <c r="B49" s="190">
        <v>1996</v>
      </c>
      <c r="C49" s="174" t="s">
        <v>40</v>
      </c>
      <c r="D49" s="166" t="s">
        <v>41</v>
      </c>
      <c r="E49" s="174"/>
      <c r="F49" s="174">
        <v>29</v>
      </c>
      <c r="G49" s="174">
        <v>29</v>
      </c>
      <c r="H49" s="191">
        <f t="shared" si="0"/>
        <v>0.68965517241379315</v>
      </c>
      <c r="I49" s="191">
        <f t="shared" si="1"/>
        <v>0.75862068965517238</v>
      </c>
      <c r="J49" s="191">
        <f t="shared" si="2"/>
        <v>1.4482758620689655</v>
      </c>
      <c r="K49" s="192">
        <f t="shared" si="3"/>
        <v>4</v>
      </c>
      <c r="L49" s="45"/>
      <c r="M49" s="193" t="s">
        <v>203</v>
      </c>
      <c r="N49" s="174"/>
      <c r="O49" s="174"/>
      <c r="P49" s="194" t="s">
        <v>186</v>
      </c>
      <c r="Q49" s="194" t="s">
        <v>187</v>
      </c>
      <c r="R49" s="194" t="s">
        <v>254</v>
      </c>
      <c r="S49" s="194" t="s">
        <v>188</v>
      </c>
      <c r="T49" s="191"/>
      <c r="U49" s="210" t="s">
        <v>157</v>
      </c>
      <c r="V49" s="45"/>
      <c r="W49" s="190"/>
      <c r="X49" s="175"/>
      <c r="Y49" s="199"/>
      <c r="Z49" s="199"/>
      <c r="AA49" s="199"/>
      <c r="AB49" s="199"/>
      <c r="AC49" s="199"/>
      <c r="AD49" s="199"/>
      <c r="AE49" s="199"/>
      <c r="AF49" s="199"/>
      <c r="AG49" s="199"/>
      <c r="AH49" s="192"/>
      <c r="AI49" s="193" t="s">
        <v>341</v>
      </c>
      <c r="AJ49" s="197">
        <v>1138</v>
      </c>
      <c r="AK49" s="174"/>
      <c r="AL49" s="174"/>
      <c r="AM49" s="174"/>
      <c r="AN49" s="174"/>
      <c r="AO49" s="174"/>
      <c r="AP49" s="191"/>
      <c r="AQ49" s="192"/>
      <c r="AR49" s="22"/>
      <c r="AS49" s="22"/>
    </row>
    <row r="50" spans="1:45" ht="15" customHeight="1" x14ac:dyDescent="0.2">
      <c r="A50" s="129"/>
      <c r="B50" s="190">
        <v>1997</v>
      </c>
      <c r="C50" s="174" t="s">
        <v>42</v>
      </c>
      <c r="D50" s="166" t="s">
        <v>41</v>
      </c>
      <c r="E50" s="174"/>
      <c r="F50" s="174">
        <v>30</v>
      </c>
      <c r="G50" s="174">
        <v>27</v>
      </c>
      <c r="H50" s="191">
        <f t="shared" si="0"/>
        <v>0.40740740740740738</v>
      </c>
      <c r="I50" s="191">
        <f t="shared" si="1"/>
        <v>0.48148148148148145</v>
      </c>
      <c r="J50" s="191">
        <f t="shared" si="2"/>
        <v>0.88888888888888884</v>
      </c>
      <c r="K50" s="192">
        <f t="shared" si="3"/>
        <v>2.6666666666666665</v>
      </c>
      <c r="L50" s="45"/>
      <c r="M50" s="193" t="s">
        <v>204</v>
      </c>
      <c r="N50" s="174"/>
      <c r="O50" s="174"/>
      <c r="P50" s="194" t="s">
        <v>176</v>
      </c>
      <c r="Q50" s="194" t="s">
        <v>239</v>
      </c>
      <c r="R50" s="194" t="s">
        <v>255</v>
      </c>
      <c r="S50" s="194" t="s">
        <v>269</v>
      </c>
      <c r="T50" s="191"/>
      <c r="U50" s="210" t="s">
        <v>185</v>
      </c>
      <c r="V50" s="45"/>
      <c r="W50" s="190"/>
      <c r="X50" s="175"/>
      <c r="Y50" s="199"/>
      <c r="Z50" s="199"/>
      <c r="AA50" s="199"/>
      <c r="AB50" s="199"/>
      <c r="AC50" s="199"/>
      <c r="AD50" s="199"/>
      <c r="AE50" s="199"/>
      <c r="AF50" s="199"/>
      <c r="AG50" s="199"/>
      <c r="AH50" s="192"/>
      <c r="AI50" s="216"/>
      <c r="AJ50" s="166"/>
      <c r="AK50" s="166"/>
      <c r="AL50" s="166"/>
      <c r="AM50" s="175"/>
      <c r="AN50" s="166"/>
      <c r="AO50" s="166"/>
      <c r="AP50" s="174"/>
      <c r="AQ50" s="170"/>
      <c r="AR50" s="22"/>
      <c r="AS50" s="22"/>
    </row>
    <row r="51" spans="1:45" ht="15" customHeight="1" x14ac:dyDescent="0.2">
      <c r="A51" s="129"/>
      <c r="B51" s="190">
        <v>1998</v>
      </c>
      <c r="C51" s="174" t="s">
        <v>43</v>
      </c>
      <c r="D51" s="166" t="s">
        <v>44</v>
      </c>
      <c r="E51" s="174"/>
      <c r="F51" s="174">
        <v>31</v>
      </c>
      <c r="G51" s="174">
        <v>28</v>
      </c>
      <c r="H51" s="191">
        <f t="shared" si="0"/>
        <v>0.35714285714285715</v>
      </c>
      <c r="I51" s="191">
        <f t="shared" si="1"/>
        <v>0.17857142857142858</v>
      </c>
      <c r="J51" s="191">
        <f t="shared" si="2"/>
        <v>0.5357142857142857</v>
      </c>
      <c r="K51" s="192">
        <f t="shared" si="3"/>
        <v>2.6785714285714284</v>
      </c>
      <c r="L51" s="45"/>
      <c r="M51" s="193" t="s">
        <v>205</v>
      </c>
      <c r="N51" s="174"/>
      <c r="O51" s="174"/>
      <c r="P51" s="194" t="s">
        <v>240</v>
      </c>
      <c r="Q51" s="194" t="s">
        <v>240</v>
      </c>
      <c r="R51" s="194" t="s">
        <v>183</v>
      </c>
      <c r="S51" s="194" t="s">
        <v>270</v>
      </c>
      <c r="T51" s="191"/>
      <c r="U51" s="210" t="s">
        <v>299</v>
      </c>
      <c r="V51" s="45"/>
      <c r="W51" s="190"/>
      <c r="X51" s="175"/>
      <c r="Y51" s="199"/>
      <c r="Z51" s="199"/>
      <c r="AA51" s="199"/>
      <c r="AB51" s="199"/>
      <c r="AC51" s="199"/>
      <c r="AD51" s="199"/>
      <c r="AE51" s="199"/>
      <c r="AF51" s="199"/>
      <c r="AG51" s="199"/>
      <c r="AH51" s="192"/>
      <c r="AI51" s="189" t="s">
        <v>343</v>
      </c>
      <c r="AJ51" s="184"/>
      <c r="AK51" s="67"/>
      <c r="AL51" s="67"/>
      <c r="AM51" s="67"/>
      <c r="AN51" s="187"/>
      <c r="AO51" s="187"/>
      <c r="AP51" s="187"/>
      <c r="AQ51" s="102"/>
      <c r="AR51" s="22"/>
      <c r="AS51" s="22"/>
    </row>
    <row r="52" spans="1:45" ht="15" customHeight="1" x14ac:dyDescent="0.2">
      <c r="A52" s="129"/>
      <c r="B52" s="190">
        <v>1999</v>
      </c>
      <c r="C52" s="174" t="s">
        <v>43</v>
      </c>
      <c r="D52" s="166" t="s">
        <v>44</v>
      </c>
      <c r="E52" s="174"/>
      <c r="F52" s="174">
        <v>32</v>
      </c>
      <c r="G52" s="174">
        <v>28</v>
      </c>
      <c r="H52" s="191">
        <f t="shared" si="0"/>
        <v>0.4642857142857143</v>
      </c>
      <c r="I52" s="191">
        <f t="shared" si="1"/>
        <v>0.39285714285714285</v>
      </c>
      <c r="J52" s="191">
        <f t="shared" si="2"/>
        <v>0.8571428571428571</v>
      </c>
      <c r="K52" s="192">
        <f t="shared" si="3"/>
        <v>2.5357142857142856</v>
      </c>
      <c r="L52" s="45"/>
      <c r="M52" s="193" t="s">
        <v>206</v>
      </c>
      <c r="N52" s="174"/>
      <c r="O52" s="174"/>
      <c r="P52" s="194" t="s">
        <v>285</v>
      </c>
      <c r="Q52" s="194" t="s">
        <v>241</v>
      </c>
      <c r="R52" s="194" t="s">
        <v>190</v>
      </c>
      <c r="S52" s="194" t="s">
        <v>238</v>
      </c>
      <c r="T52" s="191"/>
      <c r="U52" s="210" t="s">
        <v>300</v>
      </c>
      <c r="V52" s="45"/>
      <c r="W52" s="190"/>
      <c r="X52" s="175"/>
      <c r="Y52" s="199"/>
      <c r="Z52" s="199"/>
      <c r="AA52" s="199"/>
      <c r="AB52" s="199"/>
      <c r="AC52" s="199"/>
      <c r="AD52" s="199"/>
      <c r="AE52" s="199"/>
      <c r="AF52" s="199"/>
      <c r="AG52" s="199"/>
      <c r="AH52" s="192"/>
      <c r="AI52" s="223">
        <v>34126</v>
      </c>
      <c r="AJ52" s="197" t="s">
        <v>347</v>
      </c>
      <c r="AK52" s="174"/>
      <c r="AL52" s="173"/>
      <c r="AM52" s="175">
        <v>2</v>
      </c>
      <c r="AN52" s="174"/>
      <c r="AO52" s="174"/>
      <c r="AP52" s="174"/>
      <c r="AQ52" s="170"/>
      <c r="AR52" s="22"/>
      <c r="AS52" s="22"/>
    </row>
    <row r="53" spans="1:45" ht="15" customHeight="1" x14ac:dyDescent="0.2">
      <c r="A53" s="129"/>
      <c r="B53" s="190">
        <v>2000</v>
      </c>
      <c r="C53" s="174" t="s">
        <v>45</v>
      </c>
      <c r="D53" s="166" t="s">
        <v>44</v>
      </c>
      <c r="E53" s="174"/>
      <c r="F53" s="174">
        <v>33</v>
      </c>
      <c r="G53" s="174">
        <v>28</v>
      </c>
      <c r="H53" s="191">
        <f t="shared" si="0"/>
        <v>0.21428571428571427</v>
      </c>
      <c r="I53" s="191">
        <f t="shared" si="1"/>
        <v>0.25</v>
      </c>
      <c r="J53" s="191">
        <f t="shared" si="2"/>
        <v>0.4642857142857143</v>
      </c>
      <c r="K53" s="192">
        <f t="shared" si="3"/>
        <v>2.6785714285714284</v>
      </c>
      <c r="L53" s="45"/>
      <c r="M53" s="193" t="s">
        <v>207</v>
      </c>
      <c r="N53" s="174"/>
      <c r="O53" s="174"/>
      <c r="P53" s="194" t="s">
        <v>286</v>
      </c>
      <c r="Q53" s="3" t="s">
        <v>242</v>
      </c>
      <c r="R53" s="3" t="s">
        <v>189</v>
      </c>
      <c r="S53" s="3" t="s">
        <v>271</v>
      </c>
      <c r="T53" s="201"/>
      <c r="U53" s="213" t="s">
        <v>240</v>
      </c>
      <c r="V53" s="45"/>
      <c r="W53" s="190"/>
      <c r="X53" s="175"/>
      <c r="Y53" s="199"/>
      <c r="Z53" s="199"/>
      <c r="AA53" s="199"/>
      <c r="AB53" s="199"/>
      <c r="AC53" s="199"/>
      <c r="AD53" s="199"/>
      <c r="AE53" s="199"/>
      <c r="AF53" s="199"/>
      <c r="AG53" s="199"/>
      <c r="AH53" s="192"/>
      <c r="AI53" s="223">
        <v>36354</v>
      </c>
      <c r="AJ53" s="197" t="s">
        <v>348</v>
      </c>
      <c r="AK53" s="174"/>
      <c r="AL53" s="173"/>
      <c r="AM53" s="175">
        <v>2</v>
      </c>
      <c r="AN53" s="174"/>
      <c r="AO53" s="174"/>
      <c r="AP53" s="174"/>
      <c r="AQ53" s="170"/>
      <c r="AR53" s="22"/>
      <c r="AS53" s="22"/>
    </row>
    <row r="54" spans="1:45" ht="15" customHeight="1" x14ac:dyDescent="0.2">
      <c r="A54" s="129"/>
      <c r="B54" s="190">
        <v>2001</v>
      </c>
      <c r="C54" s="174" t="s">
        <v>40</v>
      </c>
      <c r="D54" s="166" t="s">
        <v>46</v>
      </c>
      <c r="E54" s="174"/>
      <c r="F54" s="174">
        <v>34</v>
      </c>
      <c r="G54" s="174"/>
      <c r="H54" s="191"/>
      <c r="I54" s="191"/>
      <c r="J54" s="191"/>
      <c r="K54" s="192"/>
      <c r="L54" s="45"/>
      <c r="M54" s="193" t="s">
        <v>208</v>
      </c>
      <c r="N54" s="174"/>
      <c r="O54" s="174"/>
      <c r="P54" s="194" t="s">
        <v>287</v>
      </c>
      <c r="Q54" s="194" t="s">
        <v>243</v>
      </c>
      <c r="R54" s="194" t="s">
        <v>256</v>
      </c>
      <c r="S54" s="194" t="s">
        <v>272</v>
      </c>
      <c r="T54" s="191"/>
      <c r="U54" s="210" t="s">
        <v>301</v>
      </c>
      <c r="V54" s="45"/>
      <c r="W54" s="190"/>
      <c r="X54" s="175"/>
      <c r="Y54" s="199"/>
      <c r="Z54" s="199"/>
      <c r="AA54" s="199"/>
      <c r="AB54" s="199"/>
      <c r="AC54" s="199"/>
      <c r="AD54" s="199"/>
      <c r="AE54" s="199"/>
      <c r="AF54" s="199"/>
      <c r="AG54" s="199"/>
      <c r="AH54" s="192"/>
      <c r="AI54" s="216"/>
      <c r="AJ54" s="166"/>
      <c r="AK54" s="166"/>
      <c r="AL54" s="166"/>
      <c r="AM54" s="175"/>
      <c r="AN54" s="166"/>
      <c r="AO54" s="166"/>
      <c r="AP54" s="174"/>
      <c r="AQ54" s="170"/>
      <c r="AR54" s="22"/>
      <c r="AS54" s="22"/>
    </row>
    <row r="55" spans="1:45" ht="15" customHeight="1" x14ac:dyDescent="0.2">
      <c r="A55" s="129"/>
      <c r="B55" s="190">
        <v>2002</v>
      </c>
      <c r="C55" s="174" t="s">
        <v>39</v>
      </c>
      <c r="D55" s="166" t="s">
        <v>46</v>
      </c>
      <c r="E55" s="174"/>
      <c r="F55" s="174">
        <v>35</v>
      </c>
      <c r="G55" s="174">
        <v>23</v>
      </c>
      <c r="H55" s="191" t="e">
        <f t="shared" ref="H55" si="4">PRODUCT((F23+G23)/E23)</f>
        <v>#VALUE!</v>
      </c>
      <c r="I55" s="191" t="e">
        <f t="shared" ref="I55" si="5">PRODUCT(H23/E23)</f>
        <v>#DIV/0!</v>
      </c>
      <c r="J55" s="191" t="e">
        <f t="shared" ref="J55" si="6">PRODUCT(F23+G23+H23)/E23</f>
        <v>#VALUE!</v>
      </c>
      <c r="K55" s="192" t="e">
        <f t="shared" ref="K55" si="7">PRODUCT(I23/E23)</f>
        <v>#DIV/0!</v>
      </c>
      <c r="L55" s="45"/>
      <c r="M55" s="193" t="s">
        <v>209</v>
      </c>
      <c r="N55" s="174"/>
      <c r="O55" s="174"/>
      <c r="P55" s="3" t="s">
        <v>288</v>
      </c>
      <c r="Q55" s="194" t="s">
        <v>241</v>
      </c>
      <c r="R55" s="194" t="s">
        <v>257</v>
      </c>
      <c r="S55" s="194" t="s">
        <v>273</v>
      </c>
      <c r="T55" s="191"/>
      <c r="U55" s="210" t="s">
        <v>302</v>
      </c>
      <c r="V55" s="45"/>
      <c r="W55" s="190"/>
      <c r="X55" s="175"/>
      <c r="Y55" s="199"/>
      <c r="Z55" s="199"/>
      <c r="AA55" s="199"/>
      <c r="AB55" s="199"/>
      <c r="AC55" s="199"/>
      <c r="AD55" s="199"/>
      <c r="AE55" s="199"/>
      <c r="AF55" s="199"/>
      <c r="AG55" s="199"/>
      <c r="AH55" s="192"/>
      <c r="AI55" s="216"/>
      <c r="AJ55" s="166"/>
      <c r="AK55" s="166"/>
      <c r="AL55" s="166"/>
      <c r="AM55" s="175"/>
      <c r="AN55" s="166"/>
      <c r="AO55" s="166"/>
      <c r="AP55" s="174"/>
      <c r="AQ55" s="170"/>
      <c r="AR55" s="22"/>
      <c r="AS55" s="22"/>
    </row>
    <row r="56" spans="1:45" s="7" customFormat="1" ht="15" customHeight="1" x14ac:dyDescent="0.25">
      <c r="A56" s="8"/>
      <c r="B56" s="176"/>
      <c r="C56" s="178"/>
      <c r="D56" s="178"/>
      <c r="E56" s="178"/>
      <c r="F56" s="178"/>
      <c r="G56" s="178"/>
      <c r="H56" s="203"/>
      <c r="I56" s="203"/>
      <c r="J56" s="203"/>
      <c r="K56" s="204"/>
      <c r="L56" s="45"/>
      <c r="M56" s="176"/>
      <c r="N56" s="178"/>
      <c r="O56" s="178"/>
      <c r="P56" s="178"/>
      <c r="Q56" s="178"/>
      <c r="R56" s="178"/>
      <c r="S56" s="178"/>
      <c r="T56" s="178"/>
      <c r="U56" s="204"/>
      <c r="V56" s="45"/>
      <c r="W56" s="176"/>
      <c r="X56" s="178"/>
      <c r="Y56" s="178"/>
      <c r="Z56" s="178"/>
      <c r="AA56" s="178"/>
      <c r="AB56" s="178"/>
      <c r="AC56" s="178"/>
      <c r="AD56" s="178"/>
      <c r="AE56" s="178"/>
      <c r="AF56" s="203"/>
      <c r="AG56" s="203"/>
      <c r="AH56" s="204"/>
      <c r="AI56" s="178"/>
      <c r="AJ56" s="178"/>
      <c r="AK56" s="178"/>
      <c r="AL56" s="178"/>
      <c r="AM56" s="178"/>
      <c r="AN56" s="178"/>
      <c r="AO56" s="178"/>
      <c r="AP56" s="178"/>
      <c r="AQ56" s="182"/>
      <c r="AR56" s="42"/>
      <c r="AS56" s="205"/>
    </row>
    <row r="57" spans="1:45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206"/>
      <c r="AG57" s="207"/>
      <c r="AH57" s="207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205"/>
    </row>
    <row r="58" spans="1:45" ht="15" customHeight="1" x14ac:dyDescent="0.2">
      <c r="A58" s="129"/>
      <c r="B58" s="183" t="s">
        <v>179</v>
      </c>
      <c r="C58" s="184"/>
      <c r="D58" s="184"/>
      <c r="E58" s="184"/>
      <c r="F58" s="184" t="s">
        <v>159</v>
      </c>
      <c r="G58" s="184" t="s">
        <v>3</v>
      </c>
      <c r="H58" s="184" t="s">
        <v>5</v>
      </c>
      <c r="I58" s="184" t="s">
        <v>6</v>
      </c>
      <c r="J58" s="184" t="s">
        <v>160</v>
      </c>
      <c r="K58" s="185" t="s">
        <v>17</v>
      </c>
      <c r="L58" s="42"/>
      <c r="M58" s="186" t="s">
        <v>161</v>
      </c>
      <c r="N58" s="187"/>
      <c r="O58" s="187"/>
      <c r="P58" s="184" t="s">
        <v>3</v>
      </c>
      <c r="Q58" s="184" t="s">
        <v>5</v>
      </c>
      <c r="R58" s="184" t="s">
        <v>6</v>
      </c>
      <c r="S58" s="184" t="s">
        <v>160</v>
      </c>
      <c r="T58" s="187"/>
      <c r="U58" s="185" t="s">
        <v>17</v>
      </c>
      <c r="V58" s="42"/>
      <c r="W58" s="186" t="s">
        <v>180</v>
      </c>
      <c r="X58" s="187"/>
      <c r="Y58" s="187"/>
      <c r="Z58" s="187"/>
      <c r="AA58" s="187"/>
      <c r="AB58" s="187"/>
      <c r="AC58" s="187"/>
      <c r="AD58" s="187"/>
      <c r="AE58" s="187"/>
      <c r="AF58" s="208"/>
      <c r="AG58" s="208"/>
      <c r="AH58" s="209"/>
      <c r="AI58" s="189"/>
      <c r="AJ58" s="67"/>
      <c r="AK58" s="67"/>
      <c r="AL58" s="67"/>
      <c r="AM58" s="67"/>
      <c r="AN58" s="67"/>
      <c r="AO58" s="67"/>
      <c r="AP58" s="67"/>
      <c r="AQ58" s="102"/>
      <c r="AR58" s="22"/>
      <c r="AS58" s="22"/>
    </row>
    <row r="59" spans="1:45" ht="15" customHeight="1" x14ac:dyDescent="0.2">
      <c r="A59" s="129"/>
      <c r="B59" s="190">
        <v>1991</v>
      </c>
      <c r="C59" s="174" t="s">
        <v>38</v>
      </c>
      <c r="D59" s="166" t="s">
        <v>36</v>
      </c>
      <c r="E59" s="174"/>
      <c r="F59" s="174">
        <v>24</v>
      </c>
      <c r="G59" s="174">
        <v>2</v>
      </c>
      <c r="H59" s="191">
        <f>PRODUCT((V10+W10)/U10)</f>
        <v>0</v>
      </c>
      <c r="I59" s="191">
        <f>PRODUCT(X10/U10)</f>
        <v>0</v>
      </c>
      <c r="J59" s="191">
        <f>PRODUCT(V10+W10+X10)/U10</f>
        <v>0</v>
      </c>
      <c r="K59" s="192">
        <f>PRODUCT(Y10/U10)</f>
        <v>1.5</v>
      </c>
      <c r="L59" s="45"/>
      <c r="M59" s="193" t="s">
        <v>210</v>
      </c>
      <c r="N59" s="174"/>
      <c r="O59" s="174">
        <v>20</v>
      </c>
      <c r="P59" s="174" t="s">
        <v>312</v>
      </c>
      <c r="Q59" s="197"/>
      <c r="R59" s="197"/>
      <c r="S59" s="197"/>
      <c r="T59" s="195"/>
      <c r="U59" s="210" t="s">
        <v>181</v>
      </c>
      <c r="V59" s="45"/>
      <c r="W59" s="198"/>
      <c r="X59" s="175"/>
      <c r="Y59" s="175"/>
      <c r="Z59" s="166"/>
      <c r="AA59" s="166"/>
      <c r="AB59" s="166"/>
      <c r="AC59" s="175"/>
      <c r="AD59" s="166"/>
      <c r="AE59" s="166"/>
      <c r="AF59" s="166"/>
      <c r="AG59" s="175"/>
      <c r="AH59" s="170"/>
      <c r="AI59" s="166"/>
      <c r="AJ59" s="166"/>
      <c r="AK59" s="166"/>
      <c r="AL59" s="166"/>
      <c r="AM59" s="175"/>
      <c r="AN59" s="166"/>
      <c r="AO59" s="166"/>
      <c r="AP59" s="166"/>
      <c r="AQ59" s="170"/>
      <c r="AR59" s="22"/>
      <c r="AS59" s="22"/>
    </row>
    <row r="60" spans="1:45" ht="15" customHeight="1" x14ac:dyDescent="0.2">
      <c r="A60" s="129"/>
      <c r="B60" s="190">
        <v>1992</v>
      </c>
      <c r="C60" s="174" t="s">
        <v>39</v>
      </c>
      <c r="D60" s="166" t="s">
        <v>36</v>
      </c>
      <c r="E60" s="174"/>
      <c r="F60" s="174">
        <v>25</v>
      </c>
      <c r="G60" s="174">
        <v>2</v>
      </c>
      <c r="H60" s="191">
        <f>PRODUCT((V11+W11)/U11)</f>
        <v>0</v>
      </c>
      <c r="I60" s="191">
        <f>PRODUCT(X11/U11)</f>
        <v>0</v>
      </c>
      <c r="J60" s="191">
        <f>PRODUCT(V11+W11+X11)/U11</f>
        <v>0</v>
      </c>
      <c r="K60" s="192">
        <f>PRODUCT(Y11/U11)</f>
        <v>2</v>
      </c>
      <c r="L60" s="45"/>
      <c r="M60" s="193" t="s">
        <v>211</v>
      </c>
      <c r="N60" s="174"/>
      <c r="O60" s="174">
        <v>20</v>
      </c>
      <c r="P60" s="174" t="s">
        <v>266</v>
      </c>
      <c r="Q60" s="197"/>
      <c r="R60" s="197"/>
      <c r="S60" s="197"/>
      <c r="T60" s="195"/>
      <c r="U60" s="210" t="s">
        <v>303</v>
      </c>
      <c r="V60" s="45"/>
      <c r="W60" s="198"/>
      <c r="X60" s="175"/>
      <c r="Y60" s="175"/>
      <c r="Z60" s="166"/>
      <c r="AA60" s="166"/>
      <c r="AB60" s="166"/>
      <c r="AC60" s="175"/>
      <c r="AD60" s="166"/>
      <c r="AE60" s="166"/>
      <c r="AF60" s="166"/>
      <c r="AG60" s="175"/>
      <c r="AH60" s="170"/>
      <c r="AI60" s="166"/>
      <c r="AJ60" s="166"/>
      <c r="AK60" s="166"/>
      <c r="AL60" s="166"/>
      <c r="AM60" s="175"/>
      <c r="AN60" s="166"/>
      <c r="AO60" s="166"/>
      <c r="AP60" s="166"/>
      <c r="AQ60" s="170"/>
      <c r="AR60" s="22"/>
      <c r="AS60" s="22"/>
    </row>
    <row r="61" spans="1:45" ht="15" customHeight="1" x14ac:dyDescent="0.2">
      <c r="A61" s="129"/>
      <c r="B61" s="190">
        <v>1993</v>
      </c>
      <c r="C61" s="174" t="s">
        <v>37</v>
      </c>
      <c r="D61" s="166" t="s">
        <v>36</v>
      </c>
      <c r="E61" s="174"/>
      <c r="F61" s="174">
        <v>26</v>
      </c>
      <c r="G61" s="174"/>
      <c r="H61" s="191"/>
      <c r="I61" s="191"/>
      <c r="J61" s="191"/>
      <c r="K61" s="192"/>
      <c r="L61" s="45"/>
      <c r="M61" s="193" t="s">
        <v>212</v>
      </c>
      <c r="N61" s="174"/>
      <c r="O61" s="174">
        <v>21</v>
      </c>
      <c r="P61" s="174" t="s">
        <v>303</v>
      </c>
      <c r="Q61" s="197"/>
      <c r="R61" s="197"/>
      <c r="S61" s="197"/>
      <c r="T61" s="195"/>
      <c r="U61" s="210" t="s">
        <v>304</v>
      </c>
      <c r="V61" s="45"/>
      <c r="W61" s="198"/>
      <c r="X61" s="175"/>
      <c r="Y61" s="175"/>
      <c r="Z61" s="166"/>
      <c r="AA61" s="166"/>
      <c r="AB61" s="166"/>
      <c r="AC61" s="175"/>
      <c r="AD61" s="166"/>
      <c r="AE61" s="166"/>
      <c r="AF61" s="166"/>
      <c r="AG61" s="175"/>
      <c r="AH61" s="170"/>
      <c r="AI61" s="166"/>
      <c r="AJ61" s="166"/>
      <c r="AK61" s="166"/>
      <c r="AL61" s="166"/>
      <c r="AM61" s="175"/>
      <c r="AN61" s="166"/>
      <c r="AO61" s="166"/>
      <c r="AP61" s="166"/>
      <c r="AQ61" s="170"/>
      <c r="AR61" s="22"/>
      <c r="AS61" s="22"/>
    </row>
    <row r="62" spans="1:45" ht="15" customHeight="1" x14ac:dyDescent="0.2">
      <c r="A62" s="129"/>
      <c r="B62" s="190">
        <v>1994</v>
      </c>
      <c r="C62" s="174" t="s">
        <v>38</v>
      </c>
      <c r="D62" s="166" t="s">
        <v>36</v>
      </c>
      <c r="E62" s="174"/>
      <c r="F62" s="174">
        <v>27</v>
      </c>
      <c r="G62" s="174"/>
      <c r="H62" s="191"/>
      <c r="I62" s="191"/>
      <c r="J62" s="191"/>
      <c r="K62" s="192"/>
      <c r="L62" s="45"/>
      <c r="M62" s="193" t="s">
        <v>213</v>
      </c>
      <c r="N62" s="174"/>
      <c r="O62" s="174"/>
      <c r="P62" s="174" t="s">
        <v>312</v>
      </c>
      <c r="Q62" s="197"/>
      <c r="R62" s="197"/>
      <c r="S62" s="197"/>
      <c r="T62" s="195"/>
      <c r="U62" s="210" t="s">
        <v>305</v>
      </c>
      <c r="V62" s="45"/>
      <c r="W62" s="198"/>
      <c r="X62" s="175"/>
      <c r="Y62" s="175"/>
      <c r="Z62" s="166"/>
      <c r="AA62" s="166"/>
      <c r="AB62" s="166"/>
      <c r="AC62" s="175"/>
      <c r="AD62" s="166"/>
      <c r="AE62" s="166"/>
      <c r="AF62" s="166"/>
      <c r="AG62" s="175"/>
      <c r="AH62" s="170"/>
      <c r="AI62" s="166"/>
      <c r="AJ62" s="166"/>
      <c r="AK62" s="166"/>
      <c r="AL62" s="166"/>
      <c r="AM62" s="175"/>
      <c r="AN62" s="166"/>
      <c r="AO62" s="166"/>
      <c r="AP62" s="166"/>
      <c r="AQ62" s="170"/>
      <c r="AR62" s="22"/>
      <c r="AS62" s="22"/>
    </row>
    <row r="63" spans="1:45" ht="15" customHeight="1" x14ac:dyDescent="0.2">
      <c r="A63" s="129"/>
      <c r="B63" s="190">
        <v>1995</v>
      </c>
      <c r="C63" s="174" t="s">
        <v>39</v>
      </c>
      <c r="D63" s="166" t="s">
        <v>36</v>
      </c>
      <c r="E63" s="174"/>
      <c r="F63" s="174">
        <v>28</v>
      </c>
      <c r="G63" s="174">
        <v>3</v>
      </c>
      <c r="H63" s="191">
        <f>PRODUCT((V14+W14)/U14)</f>
        <v>0.33333333333333331</v>
      </c>
      <c r="I63" s="191">
        <f>PRODUCT(X14/U14)</f>
        <v>0</v>
      </c>
      <c r="J63" s="191">
        <f>PRODUCT(V14+W14+X14)/U14</f>
        <v>0.33333333333333331</v>
      </c>
      <c r="K63" s="192">
        <f>PRODUCT(Y14/U14)</f>
        <v>2</v>
      </c>
      <c r="L63" s="45"/>
      <c r="M63" s="193" t="s">
        <v>214</v>
      </c>
      <c r="N63" s="174"/>
      <c r="O63" s="174"/>
      <c r="P63" s="174" t="s">
        <v>313</v>
      </c>
      <c r="Q63" s="174" t="s">
        <v>315</v>
      </c>
      <c r="R63" s="197"/>
      <c r="S63" s="174" t="s">
        <v>282</v>
      </c>
      <c r="T63" s="195"/>
      <c r="U63" s="210" t="s">
        <v>306</v>
      </c>
      <c r="V63" s="45"/>
      <c r="W63" s="198"/>
      <c r="X63" s="175"/>
      <c r="Y63" s="175"/>
      <c r="Z63" s="166"/>
      <c r="AA63" s="166"/>
      <c r="AB63" s="166"/>
      <c r="AC63" s="175"/>
      <c r="AD63" s="166"/>
      <c r="AE63" s="166"/>
      <c r="AF63" s="166"/>
      <c r="AG63" s="175"/>
      <c r="AH63" s="170"/>
      <c r="AI63" s="166"/>
      <c r="AJ63" s="166"/>
      <c r="AK63" s="166"/>
      <c r="AL63" s="166"/>
      <c r="AM63" s="175"/>
      <c r="AN63" s="166"/>
      <c r="AO63" s="166"/>
      <c r="AP63" s="166"/>
      <c r="AQ63" s="170"/>
      <c r="AR63" s="22"/>
      <c r="AS63" s="22"/>
    </row>
    <row r="64" spans="1:45" ht="15" customHeight="1" x14ac:dyDescent="0.2">
      <c r="A64" s="129"/>
      <c r="B64" s="190">
        <v>1996</v>
      </c>
      <c r="C64" s="174" t="s">
        <v>40</v>
      </c>
      <c r="D64" s="166" t="s">
        <v>41</v>
      </c>
      <c r="E64" s="174"/>
      <c r="F64" s="174">
        <v>29</v>
      </c>
      <c r="G64" s="174">
        <v>10</v>
      </c>
      <c r="H64" s="201">
        <f>PRODUCT((V15+W15)/U15)</f>
        <v>0.5</v>
      </c>
      <c r="I64" s="201">
        <f>PRODUCT(X15/U15)</f>
        <v>0.4</v>
      </c>
      <c r="J64" s="201">
        <f>PRODUCT(V15+W15+X15)/U15</f>
        <v>0.9</v>
      </c>
      <c r="K64" s="192">
        <f>PRODUCT(Y15/U15)</f>
        <v>2.4</v>
      </c>
      <c r="L64" s="45"/>
      <c r="M64" s="193" t="s">
        <v>215</v>
      </c>
      <c r="N64" s="174"/>
      <c r="O64" s="174"/>
      <c r="P64" s="174" t="s">
        <v>268</v>
      </c>
      <c r="Q64" s="174" t="s">
        <v>255</v>
      </c>
      <c r="R64" s="211" t="s">
        <v>169</v>
      </c>
      <c r="S64" s="174" t="s">
        <v>254</v>
      </c>
      <c r="T64" s="195"/>
      <c r="U64" s="210" t="s">
        <v>307</v>
      </c>
      <c r="V64" s="45"/>
      <c r="W64" s="198"/>
      <c r="X64" s="175"/>
      <c r="Y64" s="175"/>
      <c r="Z64" s="166"/>
      <c r="AA64" s="166"/>
      <c r="AB64" s="166"/>
      <c r="AC64" s="175"/>
      <c r="AD64" s="166"/>
      <c r="AE64" s="166"/>
      <c r="AF64" s="166"/>
      <c r="AG64" s="175"/>
      <c r="AH64" s="170"/>
      <c r="AI64" s="166"/>
      <c r="AJ64" s="166"/>
      <c r="AK64" s="166"/>
      <c r="AL64" s="166"/>
      <c r="AM64" s="175"/>
      <c r="AN64" s="166"/>
      <c r="AO64" s="166"/>
      <c r="AP64" s="166"/>
      <c r="AQ64" s="170"/>
      <c r="AR64" s="22"/>
      <c r="AS64" s="22"/>
    </row>
    <row r="65" spans="1:45" ht="15" customHeight="1" x14ac:dyDescent="0.2">
      <c r="A65" s="129"/>
      <c r="B65" s="190">
        <v>1997</v>
      </c>
      <c r="C65" s="174" t="s">
        <v>42</v>
      </c>
      <c r="D65" s="166" t="s">
        <v>41</v>
      </c>
      <c r="E65" s="174"/>
      <c r="F65" s="174">
        <v>30</v>
      </c>
      <c r="G65" s="174">
        <v>9</v>
      </c>
      <c r="H65" s="191">
        <f>PRODUCT((V16+W16)/U16)</f>
        <v>0.22222222222222221</v>
      </c>
      <c r="I65" s="191">
        <f>PRODUCT(X16/U16)</f>
        <v>0</v>
      </c>
      <c r="J65" s="191">
        <f>PRODUCT(V16+W16+X16)/U16</f>
        <v>0.22222222222222221</v>
      </c>
      <c r="K65" s="202">
        <f>PRODUCT(Y16/U16)</f>
        <v>3</v>
      </c>
      <c r="L65" s="45"/>
      <c r="M65" s="193" t="s">
        <v>216</v>
      </c>
      <c r="N65" s="174"/>
      <c r="O65" s="174"/>
      <c r="P65" s="211" t="s">
        <v>177</v>
      </c>
      <c r="Q65" s="211" t="s">
        <v>191</v>
      </c>
      <c r="R65" s="174" t="s">
        <v>317</v>
      </c>
      <c r="S65" s="211" t="s">
        <v>322</v>
      </c>
      <c r="T65" s="212"/>
      <c r="U65" s="213" t="s">
        <v>184</v>
      </c>
      <c r="V65" s="45"/>
      <c r="W65" s="198"/>
      <c r="X65" s="175"/>
      <c r="Y65" s="175"/>
      <c r="Z65" s="166"/>
      <c r="AA65" s="166"/>
      <c r="AB65" s="166"/>
      <c r="AC65" s="175"/>
      <c r="AD65" s="166"/>
      <c r="AE65" s="166"/>
      <c r="AF65" s="166"/>
      <c r="AG65" s="175"/>
      <c r="AH65" s="170"/>
      <c r="AI65" s="166"/>
      <c r="AJ65" s="166"/>
      <c r="AK65" s="166"/>
      <c r="AL65" s="166"/>
      <c r="AM65" s="175"/>
      <c r="AN65" s="166"/>
      <c r="AO65" s="166"/>
      <c r="AP65" s="166"/>
      <c r="AQ65" s="170"/>
      <c r="AR65" s="22"/>
      <c r="AS65" s="22"/>
    </row>
    <row r="66" spans="1:45" ht="15" customHeight="1" x14ac:dyDescent="0.2">
      <c r="A66" s="129"/>
      <c r="B66" s="190">
        <v>1998</v>
      </c>
      <c r="C66" s="174" t="s">
        <v>43</v>
      </c>
      <c r="D66" s="166" t="s">
        <v>44</v>
      </c>
      <c r="E66" s="174"/>
      <c r="F66" s="174">
        <v>31</v>
      </c>
      <c r="G66" s="174"/>
      <c r="H66" s="191"/>
      <c r="I66" s="191"/>
      <c r="J66" s="191"/>
      <c r="K66" s="192"/>
      <c r="L66" s="45"/>
      <c r="M66" s="193" t="s">
        <v>217</v>
      </c>
      <c r="N66" s="174"/>
      <c r="O66" s="174"/>
      <c r="P66" s="174" t="s">
        <v>314</v>
      </c>
      <c r="Q66" s="174" t="s">
        <v>175</v>
      </c>
      <c r="R66" s="174" t="s">
        <v>318</v>
      </c>
      <c r="S66" s="174" t="s">
        <v>323</v>
      </c>
      <c r="T66" s="195"/>
      <c r="U66" s="210" t="s">
        <v>308</v>
      </c>
      <c r="V66" s="45"/>
      <c r="W66" s="198"/>
      <c r="X66" s="175"/>
      <c r="Y66" s="175"/>
      <c r="Z66" s="166"/>
      <c r="AA66" s="166"/>
      <c r="AB66" s="166"/>
      <c r="AC66" s="175"/>
      <c r="AD66" s="166"/>
      <c r="AE66" s="166"/>
      <c r="AF66" s="166"/>
      <c r="AG66" s="175"/>
      <c r="AH66" s="170"/>
      <c r="AI66" s="166"/>
      <c r="AJ66" s="166"/>
      <c r="AK66" s="166"/>
      <c r="AL66" s="166"/>
      <c r="AM66" s="175"/>
      <c r="AN66" s="166"/>
      <c r="AO66" s="166"/>
      <c r="AP66" s="166"/>
      <c r="AQ66" s="170"/>
      <c r="AR66" s="22"/>
      <c r="AS66" s="22"/>
    </row>
    <row r="67" spans="1:45" ht="15" customHeight="1" x14ac:dyDescent="0.2">
      <c r="A67" s="129"/>
      <c r="B67" s="190">
        <v>1999</v>
      </c>
      <c r="C67" s="174" t="s">
        <v>43</v>
      </c>
      <c r="D67" s="166" t="s">
        <v>44</v>
      </c>
      <c r="E67" s="174"/>
      <c r="F67" s="174">
        <v>32</v>
      </c>
      <c r="G67" s="174"/>
      <c r="H67" s="191"/>
      <c r="I67" s="191"/>
      <c r="J67" s="191"/>
      <c r="K67" s="192"/>
      <c r="L67" s="45"/>
      <c r="M67" s="193" t="s">
        <v>218</v>
      </c>
      <c r="N67" s="174"/>
      <c r="O67" s="174"/>
      <c r="P67" s="174" t="s">
        <v>237</v>
      </c>
      <c r="Q67" s="174" t="s">
        <v>172</v>
      </c>
      <c r="R67" s="174" t="s">
        <v>319</v>
      </c>
      <c r="S67" s="174" t="s">
        <v>324</v>
      </c>
      <c r="T67" s="195"/>
      <c r="U67" s="210" t="s">
        <v>309</v>
      </c>
      <c r="V67" s="45"/>
      <c r="W67" s="198"/>
      <c r="X67" s="175"/>
      <c r="Y67" s="175"/>
      <c r="Z67" s="166"/>
      <c r="AA67" s="166"/>
      <c r="AB67" s="166"/>
      <c r="AC67" s="175"/>
      <c r="AD67" s="166"/>
      <c r="AE67" s="166"/>
      <c r="AF67" s="166"/>
      <c r="AG67" s="175"/>
      <c r="AH67" s="170"/>
      <c r="AI67" s="166"/>
      <c r="AJ67" s="166"/>
      <c r="AK67" s="166"/>
      <c r="AL67" s="166"/>
      <c r="AM67" s="175"/>
      <c r="AN67" s="166"/>
      <c r="AO67" s="166"/>
      <c r="AP67" s="166"/>
      <c r="AQ67" s="170"/>
      <c r="AR67" s="22"/>
      <c r="AS67" s="22"/>
    </row>
    <row r="68" spans="1:45" ht="15" customHeight="1" x14ac:dyDescent="0.2">
      <c r="A68" s="129"/>
      <c r="B68" s="190">
        <v>2000</v>
      </c>
      <c r="C68" s="174" t="s">
        <v>45</v>
      </c>
      <c r="D68" s="166" t="s">
        <v>44</v>
      </c>
      <c r="E68" s="174"/>
      <c r="F68" s="174">
        <v>33</v>
      </c>
      <c r="G68" s="174"/>
      <c r="H68" s="191"/>
      <c r="I68" s="191"/>
      <c r="J68" s="191"/>
      <c r="K68" s="192"/>
      <c r="L68" s="45"/>
      <c r="M68" s="193" t="s">
        <v>219</v>
      </c>
      <c r="N68" s="174"/>
      <c r="O68" s="174"/>
      <c r="P68" s="174" t="s">
        <v>171</v>
      </c>
      <c r="Q68" s="174" t="s">
        <v>182</v>
      </c>
      <c r="R68" s="174" t="s">
        <v>303</v>
      </c>
      <c r="S68" s="174" t="s">
        <v>317</v>
      </c>
      <c r="T68" s="195"/>
      <c r="U68" s="210" t="s">
        <v>310</v>
      </c>
      <c r="V68" s="45"/>
      <c r="W68" s="198"/>
      <c r="X68" s="175"/>
      <c r="Y68" s="175"/>
      <c r="Z68" s="166"/>
      <c r="AA68" s="166"/>
      <c r="AB68" s="166"/>
      <c r="AC68" s="175"/>
      <c r="AD68" s="166"/>
      <c r="AE68" s="166"/>
      <c r="AF68" s="166"/>
      <c r="AG68" s="175"/>
      <c r="AH68" s="170"/>
      <c r="AI68" s="166"/>
      <c r="AJ68" s="166"/>
      <c r="AK68" s="166"/>
      <c r="AL68" s="166"/>
      <c r="AM68" s="175"/>
      <c r="AN68" s="166"/>
      <c r="AO68" s="166"/>
      <c r="AP68" s="166"/>
      <c r="AQ68" s="170"/>
      <c r="AR68" s="22"/>
      <c r="AS68" s="22"/>
    </row>
    <row r="69" spans="1:45" ht="15" customHeight="1" x14ac:dyDescent="0.2">
      <c r="A69" s="129"/>
      <c r="B69" s="190">
        <v>2001</v>
      </c>
      <c r="C69" s="174" t="s">
        <v>40</v>
      </c>
      <c r="D69" s="166" t="s">
        <v>46</v>
      </c>
      <c r="E69" s="174"/>
      <c r="F69" s="174">
        <v>34</v>
      </c>
      <c r="G69" s="174"/>
      <c r="H69" s="191"/>
      <c r="I69" s="191"/>
      <c r="J69" s="191"/>
      <c r="K69" s="192"/>
      <c r="L69" s="45"/>
      <c r="M69" s="193" t="s">
        <v>220</v>
      </c>
      <c r="N69" s="174"/>
      <c r="O69" s="174"/>
      <c r="P69" s="174" t="s">
        <v>184</v>
      </c>
      <c r="Q69" s="174" t="s">
        <v>173</v>
      </c>
      <c r="R69" s="174" t="s">
        <v>320</v>
      </c>
      <c r="S69" s="174" t="s">
        <v>325</v>
      </c>
      <c r="T69" s="195"/>
      <c r="U69" s="210" t="s">
        <v>311</v>
      </c>
      <c r="V69" s="45"/>
      <c r="W69" s="214"/>
      <c r="X69" s="197"/>
      <c r="Y69" s="197"/>
      <c r="Z69" s="197"/>
      <c r="AA69" s="197"/>
      <c r="AB69" s="197"/>
      <c r="AC69" s="197"/>
      <c r="AD69" s="197"/>
      <c r="AE69" s="197"/>
      <c r="AF69" s="195"/>
      <c r="AG69" s="195"/>
      <c r="AH69" s="215"/>
      <c r="AI69" s="166"/>
      <c r="AJ69" s="166"/>
      <c r="AK69" s="166"/>
      <c r="AL69" s="166"/>
      <c r="AM69" s="175"/>
      <c r="AN69" s="166"/>
      <c r="AO69" s="166"/>
      <c r="AP69" s="166"/>
      <c r="AQ69" s="170"/>
      <c r="AR69" s="22"/>
      <c r="AS69" s="22"/>
    </row>
    <row r="70" spans="1:45" ht="15" customHeight="1" x14ac:dyDescent="0.2">
      <c r="A70" s="129"/>
      <c r="B70" s="190">
        <v>2002</v>
      </c>
      <c r="C70" s="174" t="s">
        <v>39</v>
      </c>
      <c r="D70" s="166" t="s">
        <v>46</v>
      </c>
      <c r="E70" s="174"/>
      <c r="F70" s="174">
        <v>35</v>
      </c>
      <c r="G70" s="174">
        <v>1</v>
      </c>
      <c r="H70" s="191" t="e">
        <f t="shared" ref="H70" si="8">PRODUCT((V23+W23)/U23)</f>
        <v>#DIV/0!</v>
      </c>
      <c r="I70" s="191" t="e">
        <f t="shared" ref="I70" si="9">PRODUCT(X23/U23)</f>
        <v>#DIV/0!</v>
      </c>
      <c r="J70" s="191" t="e">
        <f t="shared" ref="J70" si="10">PRODUCT(V23+W23+X23)/U23</f>
        <v>#DIV/0!</v>
      </c>
      <c r="K70" s="192" t="e">
        <f t="shared" ref="K70" si="11">PRODUCT(Y23/U23)</f>
        <v>#DIV/0!</v>
      </c>
      <c r="L70" s="45"/>
      <c r="M70" s="193" t="s">
        <v>221</v>
      </c>
      <c r="N70" s="174"/>
      <c r="O70" s="174"/>
      <c r="P70" s="174" t="s">
        <v>257</v>
      </c>
      <c r="Q70" s="174" t="s">
        <v>316</v>
      </c>
      <c r="R70" s="174" t="s">
        <v>321</v>
      </c>
      <c r="S70" s="174" t="s">
        <v>326</v>
      </c>
      <c r="T70" s="195"/>
      <c r="U70" s="210" t="s">
        <v>307</v>
      </c>
      <c r="V70" s="45"/>
      <c r="W70" s="214"/>
      <c r="X70" s="197"/>
      <c r="Y70" s="197"/>
      <c r="Z70" s="197"/>
      <c r="AA70" s="197"/>
      <c r="AB70" s="197"/>
      <c r="AC70" s="197"/>
      <c r="AD70" s="197"/>
      <c r="AE70" s="197"/>
      <c r="AF70" s="195"/>
      <c r="AG70" s="195"/>
      <c r="AH70" s="215"/>
      <c r="AI70" s="166"/>
      <c r="AJ70" s="166"/>
      <c r="AK70" s="166"/>
      <c r="AL70" s="166"/>
      <c r="AM70" s="175"/>
      <c r="AN70" s="166"/>
      <c r="AO70" s="166"/>
      <c r="AP70" s="166"/>
      <c r="AQ70" s="170"/>
      <c r="AR70" s="22"/>
      <c r="AS70" s="22"/>
    </row>
    <row r="71" spans="1:45" s="7" customFormat="1" ht="15" customHeight="1" x14ac:dyDescent="0.25">
      <c r="A71" s="8"/>
      <c r="B71" s="176"/>
      <c r="C71" s="178"/>
      <c r="D71" s="178"/>
      <c r="E71" s="178"/>
      <c r="F71" s="178"/>
      <c r="G71" s="178"/>
      <c r="H71" s="203"/>
      <c r="I71" s="203"/>
      <c r="J71" s="203"/>
      <c r="K71" s="204"/>
      <c r="L71" s="45"/>
      <c r="M71" s="176"/>
      <c r="N71" s="178"/>
      <c r="O71" s="178"/>
      <c r="P71" s="178"/>
      <c r="Q71" s="178"/>
      <c r="R71" s="178"/>
      <c r="S71" s="178"/>
      <c r="T71" s="178"/>
      <c r="U71" s="204"/>
      <c r="V71" s="45"/>
      <c r="W71" s="176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82"/>
      <c r="AI71" s="178"/>
      <c r="AJ71" s="178"/>
      <c r="AK71" s="178"/>
      <c r="AL71" s="178"/>
      <c r="AM71" s="178"/>
      <c r="AN71" s="178"/>
      <c r="AO71" s="178"/>
      <c r="AP71" s="178"/>
      <c r="AQ71" s="182"/>
      <c r="AR71" s="42"/>
      <c r="AS71" s="205"/>
    </row>
    <row r="72" spans="1:45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2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205"/>
    </row>
    <row r="73" spans="1:45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2"/>
      <c r="AM73" s="22"/>
      <c r="AN73" s="22"/>
      <c r="AO73" s="42"/>
      <c r="AP73" s="42"/>
      <c r="AQ73" s="42"/>
      <c r="AR73" s="205"/>
      <c r="AS73" s="205"/>
    </row>
    <row r="74" spans="1:45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2"/>
      <c r="AM74" s="22"/>
      <c r="AN74" s="22"/>
      <c r="AO74" s="42"/>
      <c r="AP74" s="42"/>
      <c r="AQ74" s="42"/>
      <c r="AR74" s="205"/>
      <c r="AS74" s="205"/>
    </row>
    <row r="75" spans="1:45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2"/>
      <c r="AM75" s="22"/>
      <c r="AN75" s="22"/>
      <c r="AO75" s="42"/>
      <c r="AP75" s="42"/>
      <c r="AQ75" s="42"/>
      <c r="AR75" s="205"/>
      <c r="AS75" s="205"/>
    </row>
    <row r="76" spans="1:45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2"/>
      <c r="AM76" s="22"/>
      <c r="AN76" s="22"/>
      <c r="AO76" s="42"/>
      <c r="AP76" s="42"/>
      <c r="AQ76" s="42"/>
      <c r="AR76" s="205"/>
      <c r="AS76" s="205"/>
    </row>
    <row r="77" spans="1:45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2"/>
      <c r="AM77" s="22"/>
      <c r="AN77" s="22"/>
      <c r="AO77" s="42"/>
      <c r="AP77" s="42"/>
      <c r="AQ77" s="42"/>
      <c r="AR77" s="205"/>
      <c r="AS77" s="205"/>
    </row>
    <row r="78" spans="1:45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2"/>
      <c r="AM78" s="22"/>
      <c r="AN78" s="22"/>
      <c r="AO78" s="42"/>
      <c r="AP78" s="42"/>
      <c r="AQ78" s="42"/>
      <c r="AR78" s="205"/>
      <c r="AS78" s="205"/>
    </row>
    <row r="79" spans="1:45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2"/>
      <c r="AM79" s="22"/>
      <c r="AN79" s="22"/>
      <c r="AO79" s="42"/>
      <c r="AP79" s="42"/>
      <c r="AQ79" s="42"/>
      <c r="AR79" s="205"/>
      <c r="AS79" s="205"/>
    </row>
    <row r="80" spans="1:45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2"/>
      <c r="AM80" s="22"/>
      <c r="AN80" s="22"/>
      <c r="AO80" s="42"/>
      <c r="AP80" s="42"/>
      <c r="AQ80" s="42"/>
      <c r="AR80" s="205"/>
      <c r="AS80" s="205"/>
    </row>
    <row r="81" spans="1:45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2"/>
      <c r="AM81" s="22"/>
      <c r="AN81" s="22"/>
      <c r="AO81" s="42"/>
      <c r="AP81" s="42"/>
      <c r="AQ81" s="42"/>
      <c r="AR81" s="205"/>
      <c r="AS81" s="205"/>
    </row>
    <row r="82" spans="1:45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2"/>
      <c r="AM82" s="22"/>
      <c r="AN82" s="22"/>
      <c r="AO82" s="42"/>
      <c r="AP82" s="42"/>
      <c r="AQ82" s="42"/>
      <c r="AR82" s="205"/>
      <c r="AS82" s="205"/>
    </row>
    <row r="83" spans="1:45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2"/>
      <c r="AM83" s="22"/>
      <c r="AN83" s="22"/>
      <c r="AO83" s="42"/>
      <c r="AP83" s="42"/>
      <c r="AQ83" s="42"/>
      <c r="AR83" s="205"/>
      <c r="AS83" s="205"/>
    </row>
    <row r="84" spans="1:45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2"/>
      <c r="AM84" s="22"/>
      <c r="AN84" s="22"/>
      <c r="AO84" s="42"/>
      <c r="AP84" s="42"/>
      <c r="AQ84" s="42"/>
      <c r="AR84" s="205"/>
      <c r="AS84" s="205"/>
    </row>
    <row r="85" spans="1:45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2"/>
      <c r="AM85" s="22"/>
      <c r="AN85" s="22"/>
      <c r="AO85" s="42"/>
      <c r="AP85" s="42"/>
      <c r="AQ85" s="42"/>
      <c r="AR85" s="205"/>
      <c r="AS85" s="205"/>
    </row>
    <row r="86" spans="1:45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2"/>
      <c r="AM86" s="22"/>
      <c r="AN86" s="22"/>
      <c r="AO86" s="42"/>
      <c r="AP86" s="42"/>
      <c r="AQ86" s="42"/>
      <c r="AR86" s="205"/>
      <c r="AS86" s="205"/>
    </row>
    <row r="87" spans="1:45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2"/>
      <c r="AM87" s="22"/>
      <c r="AN87" s="22"/>
      <c r="AO87" s="42"/>
      <c r="AP87" s="42"/>
      <c r="AQ87" s="42"/>
      <c r="AR87" s="205"/>
      <c r="AS87" s="205"/>
    </row>
    <row r="88" spans="1:45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2"/>
      <c r="AM88" s="22"/>
      <c r="AN88" s="22"/>
      <c r="AO88" s="42"/>
      <c r="AP88" s="42"/>
      <c r="AQ88" s="42"/>
      <c r="AR88" s="205"/>
      <c r="AS88" s="205"/>
    </row>
    <row r="89" spans="1:45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2"/>
      <c r="AM89" s="22"/>
      <c r="AN89" s="22"/>
      <c r="AO89" s="42"/>
      <c r="AP89" s="42"/>
      <c r="AQ89" s="42"/>
      <c r="AR89" s="205"/>
      <c r="AS89" s="205"/>
    </row>
    <row r="90" spans="1:45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2"/>
      <c r="AM90" s="22"/>
      <c r="AN90" s="22"/>
      <c r="AO90" s="42"/>
      <c r="AP90" s="42"/>
      <c r="AQ90" s="42"/>
      <c r="AR90" s="205"/>
      <c r="AS90" s="205"/>
    </row>
    <row r="91" spans="1:45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2"/>
      <c r="AM91" s="22"/>
      <c r="AN91" s="22"/>
      <c r="AO91" s="42"/>
      <c r="AP91" s="42"/>
      <c r="AQ91" s="42"/>
      <c r="AR91" s="205"/>
      <c r="AS91" s="205"/>
    </row>
    <row r="92" spans="1:45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2"/>
      <c r="AM92" s="22"/>
      <c r="AN92" s="22"/>
      <c r="AO92" s="42"/>
      <c r="AP92" s="42"/>
      <c r="AQ92" s="42"/>
      <c r="AR92" s="205"/>
      <c r="AS92" s="205"/>
    </row>
    <row r="93" spans="1:45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2"/>
      <c r="AM93" s="22"/>
      <c r="AN93" s="22"/>
      <c r="AO93" s="42"/>
      <c r="AP93" s="42"/>
      <c r="AQ93" s="42"/>
      <c r="AR93" s="205"/>
      <c r="AS93" s="205"/>
    </row>
    <row r="94" spans="1:45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2"/>
      <c r="AM94" s="22"/>
      <c r="AN94" s="22"/>
      <c r="AO94" s="42"/>
      <c r="AP94" s="42"/>
      <c r="AQ94" s="42"/>
      <c r="AR94" s="205"/>
      <c r="AS94" s="205"/>
    </row>
    <row r="95" spans="1:45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2"/>
      <c r="AM95" s="22"/>
      <c r="AN95" s="22"/>
      <c r="AO95" s="42"/>
      <c r="AP95" s="42"/>
      <c r="AQ95" s="42"/>
      <c r="AR95" s="205"/>
      <c r="AS95" s="205"/>
    </row>
    <row r="96" spans="1:45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2"/>
      <c r="AM96" s="22"/>
      <c r="AN96" s="22"/>
      <c r="AO96" s="42"/>
      <c r="AP96" s="42"/>
      <c r="AQ96" s="42"/>
      <c r="AR96" s="205"/>
      <c r="AS96" s="205"/>
    </row>
    <row r="97" spans="1:45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2"/>
      <c r="AM97" s="22"/>
      <c r="AN97" s="22"/>
      <c r="AO97" s="42"/>
      <c r="AP97" s="42"/>
      <c r="AQ97" s="42"/>
      <c r="AR97" s="205"/>
      <c r="AS97" s="205"/>
    </row>
    <row r="98" spans="1:45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2"/>
      <c r="AM98" s="22"/>
      <c r="AN98" s="22"/>
      <c r="AO98" s="42"/>
      <c r="AP98" s="42"/>
      <c r="AQ98" s="42"/>
      <c r="AR98" s="205"/>
      <c r="AS98" s="205"/>
    </row>
    <row r="99" spans="1:45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2"/>
      <c r="AM99" s="22"/>
      <c r="AN99" s="22"/>
      <c r="AO99" s="42"/>
      <c r="AP99" s="42"/>
      <c r="AQ99" s="42"/>
      <c r="AR99" s="205"/>
      <c r="AS99" s="205"/>
    </row>
    <row r="100" spans="1:45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2"/>
      <c r="AM100" s="22"/>
      <c r="AN100" s="22"/>
      <c r="AO100" s="42"/>
      <c r="AP100" s="42"/>
      <c r="AQ100" s="42"/>
      <c r="AR100" s="205"/>
      <c r="AS100" s="205"/>
    </row>
    <row r="101" spans="1:45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2"/>
      <c r="AM101" s="22"/>
      <c r="AN101" s="22"/>
      <c r="AO101" s="42"/>
      <c r="AP101" s="42"/>
      <c r="AQ101" s="42"/>
      <c r="AR101" s="205"/>
      <c r="AS101" s="205"/>
    </row>
    <row r="102" spans="1:45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2"/>
      <c r="AM102" s="22"/>
      <c r="AN102" s="22"/>
      <c r="AO102" s="42"/>
      <c r="AP102" s="42"/>
      <c r="AQ102" s="42"/>
      <c r="AR102" s="205"/>
      <c r="AS102" s="205"/>
    </row>
    <row r="103" spans="1:45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2"/>
      <c r="AM103" s="22"/>
      <c r="AN103" s="22"/>
      <c r="AO103" s="42"/>
      <c r="AP103" s="42"/>
      <c r="AQ103" s="42"/>
      <c r="AR103" s="205"/>
      <c r="AS103" s="205"/>
    </row>
    <row r="104" spans="1:45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2"/>
      <c r="AM104" s="22"/>
      <c r="AN104" s="22"/>
      <c r="AO104" s="42"/>
      <c r="AP104" s="42"/>
      <c r="AQ104" s="42"/>
      <c r="AR104" s="205"/>
      <c r="AS104" s="205"/>
    </row>
    <row r="105" spans="1:45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2"/>
      <c r="AM105" s="22"/>
      <c r="AN105" s="22"/>
      <c r="AO105" s="42"/>
      <c r="AP105" s="42"/>
      <c r="AQ105" s="42"/>
      <c r="AR105" s="205"/>
      <c r="AS105" s="205"/>
    </row>
    <row r="106" spans="1:45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2"/>
      <c r="AM106" s="22"/>
      <c r="AN106" s="22"/>
      <c r="AO106" s="42"/>
      <c r="AP106" s="42"/>
      <c r="AQ106" s="42"/>
      <c r="AR106" s="205"/>
      <c r="AS106" s="205"/>
    </row>
    <row r="107" spans="1:45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2"/>
      <c r="AM107" s="22"/>
      <c r="AN107" s="22"/>
      <c r="AO107" s="42"/>
      <c r="AP107" s="42"/>
      <c r="AQ107" s="42"/>
      <c r="AR107" s="205"/>
      <c r="AS107" s="205"/>
    </row>
    <row r="108" spans="1:45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2"/>
      <c r="AM108" s="22"/>
      <c r="AN108" s="22"/>
      <c r="AO108" s="42"/>
      <c r="AP108" s="42"/>
      <c r="AQ108" s="42"/>
      <c r="AR108" s="205"/>
      <c r="AS108" s="205"/>
    </row>
    <row r="109" spans="1:45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2"/>
      <c r="AM109" s="22"/>
      <c r="AN109" s="22"/>
      <c r="AO109" s="42"/>
      <c r="AP109" s="42"/>
      <c r="AQ109" s="42"/>
      <c r="AR109" s="205"/>
      <c r="AS109" s="205"/>
    </row>
    <row r="110" spans="1:45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2"/>
      <c r="AM110" s="22"/>
      <c r="AN110" s="22"/>
      <c r="AO110" s="42"/>
      <c r="AP110" s="42"/>
      <c r="AQ110" s="42"/>
      <c r="AR110" s="205"/>
      <c r="AS110" s="205"/>
    </row>
    <row r="111" spans="1:45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2"/>
      <c r="AM111" s="22"/>
      <c r="AN111" s="22"/>
      <c r="AO111" s="42"/>
      <c r="AP111" s="42"/>
      <c r="AQ111" s="42"/>
      <c r="AR111" s="205"/>
      <c r="AS111" s="205"/>
    </row>
    <row r="112" spans="1:45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2"/>
      <c r="AM112" s="22"/>
      <c r="AN112" s="22"/>
      <c r="AO112" s="42"/>
      <c r="AP112" s="42"/>
      <c r="AQ112" s="42"/>
      <c r="AR112" s="205"/>
      <c r="AS112" s="205"/>
    </row>
    <row r="113" spans="1:55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2"/>
      <c r="AM113" s="22"/>
      <c r="AN113" s="22"/>
      <c r="AO113" s="42"/>
      <c r="AP113" s="42"/>
      <c r="AQ113" s="42"/>
      <c r="AR113" s="205"/>
      <c r="AS113" s="205"/>
    </row>
    <row r="114" spans="1:55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2"/>
      <c r="AM114" s="22"/>
      <c r="AN114" s="22"/>
      <c r="AO114" s="42"/>
      <c r="AP114" s="42"/>
      <c r="AQ114" s="42"/>
      <c r="AR114" s="205"/>
      <c r="AS114" s="205"/>
    </row>
    <row r="115" spans="1:55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2"/>
      <c r="AM115" s="22"/>
      <c r="AN115" s="22"/>
      <c r="AO115" s="42"/>
      <c r="AP115" s="42"/>
      <c r="AQ115" s="42"/>
      <c r="AR115" s="205"/>
      <c r="AS115" s="205"/>
    </row>
    <row r="116" spans="1:55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2"/>
      <c r="AM116" s="22"/>
      <c r="AN116" s="22"/>
      <c r="AO116" s="42"/>
      <c r="AP116" s="42"/>
      <c r="AQ116" s="42"/>
      <c r="AR116" s="205"/>
      <c r="AS116" s="205"/>
    </row>
    <row r="117" spans="1:55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2"/>
      <c r="AM117" s="22"/>
      <c r="AN117" s="22"/>
      <c r="AO117" s="42"/>
      <c r="AP117" s="42"/>
      <c r="AQ117" s="42"/>
      <c r="AR117" s="205"/>
      <c r="AS117" s="205"/>
    </row>
    <row r="118" spans="1:55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2"/>
      <c r="AM118" s="22"/>
      <c r="AN118" s="22"/>
      <c r="AO118" s="42"/>
      <c r="AP118" s="42"/>
      <c r="AQ118" s="42"/>
      <c r="AR118" s="205"/>
      <c r="AS118" s="205"/>
    </row>
    <row r="119" spans="1:55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2"/>
      <c r="AM119" s="22"/>
      <c r="AN119" s="22"/>
      <c r="AO119" s="42"/>
      <c r="AP119" s="42"/>
      <c r="AQ119" s="42"/>
      <c r="AR119" s="205"/>
      <c r="AS119" s="205"/>
    </row>
    <row r="120" spans="1:55" ht="15" customHeight="1" x14ac:dyDescent="0.25">
      <c r="B120" s="111"/>
      <c r="C120" s="111"/>
      <c r="D120" s="111"/>
      <c r="E120" s="111"/>
      <c r="F120" s="111"/>
      <c r="G120" s="111"/>
      <c r="AG120" s="22"/>
      <c r="AH120" s="63"/>
      <c r="AI120" s="42"/>
      <c r="AJ120" s="42"/>
      <c r="AK120" s="22"/>
      <c r="AL120" s="22"/>
      <c r="AM120" s="22"/>
      <c r="AN120" s="22"/>
      <c r="AO120" s="22"/>
      <c r="AP120" s="22"/>
      <c r="AQ120" s="2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1:55" ht="15" customHeight="1" x14ac:dyDescent="0.25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22"/>
      <c r="AH121" s="63"/>
      <c r="AI121" s="42"/>
      <c r="AJ121" s="42"/>
      <c r="AK121" s="22"/>
      <c r="AL121" s="22"/>
      <c r="AM121" s="22"/>
      <c r="AN121" s="22"/>
      <c r="AO121" s="22"/>
      <c r="AP121" s="22"/>
      <c r="AQ121" s="2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</row>
    <row r="122" spans="1:55" ht="15" customHeight="1" x14ac:dyDescent="0.25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22"/>
      <c r="AH122" s="63"/>
      <c r="AI122" s="42"/>
      <c r="AJ122" s="42"/>
      <c r="AK122" s="22"/>
      <c r="AL122" s="22"/>
      <c r="AM122" s="22"/>
      <c r="AN122" s="22"/>
      <c r="AO122" s="22"/>
      <c r="AP122" s="22"/>
      <c r="AQ122" s="2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</row>
    <row r="123" spans="1:55" ht="15" customHeight="1" x14ac:dyDescent="0.25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22"/>
      <c r="AH123" s="63"/>
      <c r="AI123" s="42"/>
      <c r="AJ123" s="42"/>
      <c r="AK123" s="22"/>
      <c r="AL123" s="22"/>
      <c r="AM123" s="22"/>
      <c r="AN123" s="22"/>
      <c r="AO123" s="22"/>
      <c r="AP123" s="22"/>
      <c r="AQ123" s="2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</row>
    <row r="124" spans="1:55" ht="15" customHeight="1" x14ac:dyDescent="0.25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22"/>
      <c r="AH124" s="63"/>
      <c r="AI124" s="42"/>
      <c r="AJ124" s="42"/>
      <c r="AK124" s="22"/>
      <c r="AL124" s="22"/>
      <c r="AM124" s="22"/>
      <c r="AN124" s="22"/>
      <c r="AO124" s="22"/>
      <c r="AP124" s="22"/>
      <c r="AQ124" s="2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</row>
    <row r="125" spans="1:55" ht="15" customHeight="1" x14ac:dyDescent="0.25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22"/>
      <c r="AH125" s="63"/>
      <c r="AI125" s="42"/>
      <c r="AJ125" s="42"/>
      <c r="AK125" s="22"/>
      <c r="AL125" s="22"/>
      <c r="AM125" s="22"/>
      <c r="AN125" s="22"/>
      <c r="AO125" s="22"/>
      <c r="AP125" s="22"/>
      <c r="AQ125" s="2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</row>
    <row r="126" spans="1:55" ht="15" customHeight="1" x14ac:dyDescent="0.25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22"/>
      <c r="AH126" s="63"/>
      <c r="AI126" s="42"/>
      <c r="AJ126" s="42"/>
      <c r="AK126" s="22"/>
      <c r="AL126" s="22"/>
      <c r="AM126" s="22"/>
      <c r="AN126" s="22"/>
      <c r="AO126" s="22"/>
      <c r="AP126" s="22"/>
      <c r="AQ126" s="2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</row>
    <row r="127" spans="1:55" ht="15" customHeight="1" x14ac:dyDescent="0.25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22"/>
      <c r="AH127" s="63"/>
      <c r="AI127" s="42"/>
      <c r="AJ127" s="42"/>
      <c r="AK127" s="22"/>
      <c r="AL127" s="22"/>
      <c r="AM127" s="22"/>
      <c r="AN127" s="22"/>
      <c r="AO127" s="22"/>
      <c r="AP127" s="22"/>
      <c r="AQ127" s="2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</row>
    <row r="128" spans="1:55" ht="15" customHeight="1" x14ac:dyDescent="0.25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22"/>
      <c r="AH128" s="63"/>
      <c r="AI128" s="42"/>
      <c r="AJ128" s="42"/>
      <c r="AK128" s="22"/>
      <c r="AL128" s="22"/>
      <c r="AM128" s="22"/>
      <c r="AN128" s="22"/>
      <c r="AO128" s="22"/>
      <c r="AP128" s="22"/>
      <c r="AQ128" s="2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</row>
    <row r="129" spans="2:55" ht="15" customHeight="1" x14ac:dyDescent="0.25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22"/>
      <c r="AH129" s="63"/>
      <c r="AI129" s="42"/>
      <c r="AJ129" s="42"/>
      <c r="AK129" s="22"/>
      <c r="AL129" s="22"/>
      <c r="AM129" s="22"/>
      <c r="AN129" s="22"/>
      <c r="AO129" s="22"/>
      <c r="AP129" s="22"/>
      <c r="AQ129" s="2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</row>
    <row r="130" spans="2:55" ht="15" customHeight="1" x14ac:dyDescent="0.25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22"/>
      <c r="AH130" s="63"/>
      <c r="AI130" s="42"/>
      <c r="AJ130" s="42"/>
      <c r="AK130" s="22"/>
      <c r="AL130" s="22"/>
      <c r="AM130" s="22"/>
      <c r="AN130" s="22"/>
      <c r="AO130" s="22"/>
      <c r="AP130" s="22"/>
      <c r="AQ130" s="2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</row>
    <row r="131" spans="2:55" ht="15" customHeight="1" x14ac:dyDescent="0.25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22"/>
      <c r="AH131" s="63"/>
      <c r="AI131" s="42"/>
      <c r="AJ131" s="42"/>
      <c r="AK131" s="22"/>
      <c r="AL131" s="22"/>
      <c r="AM131" s="22"/>
      <c r="AN131" s="22"/>
      <c r="AO131" s="22"/>
      <c r="AP131" s="22"/>
      <c r="AQ131" s="2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</row>
    <row r="132" spans="2:55" ht="15" customHeight="1" x14ac:dyDescent="0.25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22"/>
      <c r="AH132" s="63"/>
      <c r="AI132" s="42"/>
      <c r="AJ132" s="42"/>
      <c r="AK132" s="22"/>
      <c r="AL132" s="22"/>
      <c r="AM132" s="22"/>
      <c r="AN132" s="22"/>
      <c r="AO132" s="22"/>
      <c r="AP132" s="22"/>
      <c r="AQ132" s="2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</row>
    <row r="133" spans="2:55" ht="15" customHeight="1" x14ac:dyDescent="0.25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22"/>
      <c r="AH133" s="63"/>
      <c r="AI133" s="42"/>
      <c r="AJ133" s="42"/>
      <c r="AK133" s="22"/>
      <c r="AL133" s="22"/>
      <c r="AM133" s="22"/>
      <c r="AN133" s="22"/>
      <c r="AO133" s="22"/>
      <c r="AP133" s="22"/>
      <c r="AQ133" s="2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</row>
    <row r="134" spans="2:55" ht="15" customHeight="1" x14ac:dyDescent="0.25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22"/>
      <c r="AH134" s="63"/>
      <c r="AI134" s="42"/>
      <c r="AJ134" s="42"/>
      <c r="AK134" s="22"/>
      <c r="AL134" s="22"/>
      <c r="AM134" s="22"/>
      <c r="AN134" s="22"/>
      <c r="AO134" s="22"/>
      <c r="AP134" s="22"/>
      <c r="AQ134" s="2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</row>
    <row r="135" spans="2:55" ht="15" customHeight="1" x14ac:dyDescent="0.25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22"/>
      <c r="AH135" s="63"/>
      <c r="AI135" s="42"/>
      <c r="AJ135" s="42"/>
      <c r="AK135" s="22"/>
      <c r="AL135" s="22"/>
      <c r="AM135" s="22"/>
      <c r="AN135" s="22"/>
      <c r="AO135" s="22"/>
      <c r="AP135" s="22"/>
      <c r="AQ135" s="2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</row>
    <row r="136" spans="2:55" ht="15" customHeight="1" x14ac:dyDescent="0.2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22"/>
      <c r="AH136" s="63"/>
      <c r="AI136" s="42"/>
      <c r="AJ136" s="42"/>
      <c r="AK136" s="22"/>
      <c r="AL136" s="22"/>
      <c r="AM136" s="22"/>
      <c r="AN136" s="22"/>
      <c r="AO136" s="22"/>
      <c r="AP136" s="22"/>
      <c r="AQ136" s="2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</row>
    <row r="137" spans="2:55" ht="15" customHeight="1" x14ac:dyDescent="0.2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22"/>
      <c r="AH137" s="63"/>
      <c r="AI137" s="42"/>
      <c r="AJ137" s="42"/>
      <c r="AK137" s="22"/>
      <c r="AL137" s="22"/>
      <c r="AM137" s="22"/>
      <c r="AN137" s="22"/>
      <c r="AO137" s="22"/>
      <c r="AP137" s="22"/>
      <c r="AQ137" s="22"/>
    </row>
    <row r="138" spans="2:55" ht="15" customHeight="1" x14ac:dyDescent="0.25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22"/>
      <c r="AH138" s="63"/>
      <c r="AI138" s="42"/>
      <c r="AJ138" s="42"/>
      <c r="AK138" s="22"/>
      <c r="AL138" s="22"/>
      <c r="AM138" s="22"/>
      <c r="AN138" s="22"/>
      <c r="AO138" s="22"/>
      <c r="AP138" s="22"/>
      <c r="AQ138" s="22"/>
    </row>
    <row r="139" spans="2:55" ht="15" customHeight="1" x14ac:dyDescent="0.25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22"/>
      <c r="AH139" s="63"/>
      <c r="AI139" s="42"/>
      <c r="AJ139" s="42"/>
      <c r="AK139" s="22"/>
      <c r="AL139" s="22"/>
      <c r="AM139" s="22"/>
      <c r="AN139" s="22"/>
      <c r="AO139" s="22"/>
      <c r="AP139" s="22"/>
      <c r="AQ139" s="22"/>
    </row>
    <row r="140" spans="2:55" ht="15" customHeight="1" x14ac:dyDescent="0.25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22"/>
      <c r="AH140" s="63"/>
      <c r="AI140" s="42"/>
      <c r="AJ140" s="42"/>
      <c r="AK140" s="22"/>
      <c r="AL140" s="22"/>
      <c r="AM140" s="22"/>
      <c r="AN140" s="22"/>
      <c r="AO140" s="22"/>
      <c r="AP140" s="22"/>
      <c r="AQ140" s="22"/>
    </row>
    <row r="141" spans="2:55" ht="15" customHeight="1" x14ac:dyDescent="0.2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22"/>
      <c r="AH141" s="63"/>
      <c r="AI141" s="42"/>
      <c r="AJ141" s="42"/>
      <c r="AK141" s="22"/>
      <c r="AL141" s="22"/>
      <c r="AM141" s="22"/>
      <c r="AN141" s="22"/>
      <c r="AO141" s="22"/>
      <c r="AP141" s="22"/>
      <c r="AQ141" s="22"/>
    </row>
    <row r="142" spans="2:55" ht="15" customHeight="1" x14ac:dyDescent="0.2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22"/>
      <c r="AH142" s="63"/>
      <c r="AI142" s="42"/>
      <c r="AJ142" s="42"/>
      <c r="AK142" s="22"/>
      <c r="AL142" s="22"/>
      <c r="AM142" s="22"/>
      <c r="AN142" s="22"/>
      <c r="AO142" s="22"/>
      <c r="AP142" s="22"/>
      <c r="AQ142" s="22"/>
    </row>
    <row r="143" spans="2:55" ht="15" customHeight="1" x14ac:dyDescent="0.2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22"/>
      <c r="AH143" s="63"/>
      <c r="AI143" s="42"/>
      <c r="AJ143" s="42"/>
      <c r="AK143" s="22"/>
      <c r="AL143" s="22"/>
      <c r="AM143" s="22"/>
      <c r="AN143" s="22"/>
      <c r="AO143" s="22"/>
      <c r="AP143" s="22"/>
      <c r="AQ143" s="22"/>
    </row>
    <row r="144" spans="2:55" ht="15" customHeight="1" x14ac:dyDescent="0.2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22"/>
      <c r="AH144" s="63"/>
      <c r="AI144" s="42"/>
      <c r="AJ144" s="42"/>
      <c r="AK144" s="22"/>
      <c r="AL144" s="22"/>
      <c r="AM144" s="22"/>
      <c r="AN144" s="22"/>
      <c r="AO144" s="22"/>
      <c r="AP144" s="22"/>
      <c r="AQ144" s="22"/>
    </row>
    <row r="145" spans="2:43" ht="15" customHeight="1" x14ac:dyDescent="0.2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22"/>
      <c r="AH145" s="63"/>
      <c r="AI145" s="42"/>
      <c r="AJ145" s="42"/>
      <c r="AK145" s="22"/>
      <c r="AL145" s="22"/>
      <c r="AM145" s="22"/>
      <c r="AN145" s="22"/>
      <c r="AO145" s="22"/>
      <c r="AP145" s="22"/>
      <c r="AQ145" s="22"/>
    </row>
    <row r="146" spans="2:43" ht="15" customHeight="1" x14ac:dyDescent="0.2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22"/>
      <c r="AH146" s="63"/>
      <c r="AI146" s="42"/>
      <c r="AJ146" s="42"/>
      <c r="AK146" s="22"/>
      <c r="AL146" s="22"/>
      <c r="AM146" s="22"/>
      <c r="AN146" s="22"/>
      <c r="AO146" s="22"/>
      <c r="AP146" s="22"/>
      <c r="AQ146" s="22"/>
    </row>
    <row r="147" spans="2:43" ht="15" customHeight="1" x14ac:dyDescent="0.2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22"/>
      <c r="AH147" s="63"/>
      <c r="AI147" s="42"/>
      <c r="AJ147" s="42"/>
      <c r="AK147" s="22"/>
      <c r="AL147" s="22"/>
      <c r="AM147" s="22"/>
      <c r="AN147" s="22"/>
      <c r="AO147" s="22"/>
      <c r="AP147" s="22"/>
      <c r="AQ147" s="22"/>
    </row>
    <row r="148" spans="2:43" ht="15" customHeight="1" x14ac:dyDescent="0.2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22"/>
      <c r="AH148" s="63"/>
      <c r="AI148" s="42"/>
      <c r="AJ148" s="42"/>
      <c r="AK148" s="22"/>
      <c r="AL148" s="22"/>
      <c r="AM148" s="22"/>
      <c r="AN148" s="22"/>
      <c r="AO148" s="22"/>
      <c r="AP148" s="22"/>
      <c r="AQ148" s="22"/>
    </row>
    <row r="149" spans="2:43" ht="15" customHeight="1" x14ac:dyDescent="0.2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22"/>
      <c r="AH149" s="63"/>
      <c r="AI149" s="42"/>
      <c r="AJ149" s="42"/>
      <c r="AK149" s="22"/>
      <c r="AL149" s="22"/>
      <c r="AM149" s="22"/>
      <c r="AN149" s="22"/>
      <c r="AO149" s="22"/>
      <c r="AP149" s="22"/>
      <c r="AQ149" s="22"/>
    </row>
    <row r="150" spans="2:43" ht="15" customHeight="1" x14ac:dyDescent="0.2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22"/>
      <c r="AH150" s="63"/>
      <c r="AI150" s="42"/>
      <c r="AJ150" s="42"/>
      <c r="AK150" s="22"/>
      <c r="AL150" s="22"/>
      <c r="AM150" s="22"/>
      <c r="AN150" s="22"/>
      <c r="AO150" s="22"/>
      <c r="AP150" s="22"/>
      <c r="AQ150" s="22"/>
    </row>
    <row r="151" spans="2:43" ht="15" customHeight="1" x14ac:dyDescent="0.25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22"/>
      <c r="AH151" s="63"/>
      <c r="AI151" s="42"/>
      <c r="AJ151" s="42"/>
      <c r="AK151" s="22"/>
      <c r="AL151" s="22"/>
      <c r="AM151" s="22"/>
      <c r="AN151" s="22"/>
      <c r="AO151" s="22"/>
      <c r="AP151" s="22"/>
      <c r="AQ151" s="22"/>
    </row>
    <row r="152" spans="2:43" ht="15" customHeight="1" x14ac:dyDescent="0.25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22"/>
      <c r="AH152" s="63"/>
      <c r="AI152" s="42"/>
      <c r="AJ152" s="42"/>
      <c r="AK152" s="22"/>
      <c r="AL152" s="22"/>
      <c r="AM152" s="22"/>
      <c r="AN152" s="22"/>
      <c r="AO152" s="22"/>
      <c r="AP152" s="22"/>
      <c r="AQ152" s="22"/>
    </row>
    <row r="153" spans="2:43" ht="15" customHeight="1" x14ac:dyDescent="0.25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22"/>
      <c r="AH153" s="63"/>
      <c r="AI153" s="42"/>
      <c r="AJ153" s="42"/>
      <c r="AK153" s="22"/>
      <c r="AL153" s="22"/>
      <c r="AM153" s="22"/>
      <c r="AN153" s="22"/>
      <c r="AO153" s="22"/>
      <c r="AP153" s="22"/>
      <c r="AQ153" s="22"/>
    </row>
    <row r="154" spans="2:43" ht="15" customHeight="1" x14ac:dyDescent="0.25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22"/>
      <c r="AH154" s="63"/>
      <c r="AI154" s="42"/>
      <c r="AJ154" s="42"/>
      <c r="AK154" s="22"/>
      <c r="AL154" s="22"/>
      <c r="AM154" s="22"/>
      <c r="AN154" s="22"/>
      <c r="AO154" s="22"/>
      <c r="AP154" s="22"/>
      <c r="AQ154" s="22"/>
    </row>
    <row r="155" spans="2:43" ht="15" customHeight="1" x14ac:dyDescent="0.25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22"/>
      <c r="AH155" s="63"/>
      <c r="AI155" s="42"/>
      <c r="AJ155" s="42"/>
      <c r="AK155" s="22"/>
      <c r="AL155" s="22"/>
      <c r="AM155" s="22"/>
      <c r="AN155" s="22"/>
      <c r="AO155" s="22"/>
      <c r="AP155" s="22"/>
      <c r="AQ155" s="22"/>
    </row>
    <row r="156" spans="2:43" ht="15" customHeight="1" x14ac:dyDescent="0.25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22"/>
      <c r="AH156" s="63"/>
      <c r="AI156" s="42"/>
      <c r="AJ156" s="42"/>
      <c r="AK156" s="22"/>
      <c r="AL156" s="22"/>
      <c r="AM156" s="22"/>
      <c r="AN156" s="22"/>
      <c r="AO156" s="22"/>
      <c r="AP156" s="22"/>
      <c r="AQ156" s="22"/>
    </row>
    <row r="157" spans="2:43" ht="15" customHeight="1" x14ac:dyDescent="0.25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22"/>
      <c r="AH157" s="63"/>
      <c r="AI157" s="42"/>
      <c r="AJ157" s="42"/>
      <c r="AK157" s="22"/>
      <c r="AL157" s="22"/>
      <c r="AM157" s="22"/>
      <c r="AN157" s="22"/>
      <c r="AO157" s="22"/>
      <c r="AP157" s="22"/>
      <c r="AQ157" s="22"/>
    </row>
    <row r="158" spans="2:43" ht="15" customHeight="1" x14ac:dyDescent="0.25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22"/>
      <c r="AH158" s="63"/>
      <c r="AI158" s="42"/>
      <c r="AJ158" s="42"/>
      <c r="AK158" s="22"/>
      <c r="AL158" s="22"/>
      <c r="AM158" s="22"/>
      <c r="AN158" s="22"/>
      <c r="AO158" s="22"/>
      <c r="AP158" s="22"/>
      <c r="AQ158" s="22"/>
    </row>
    <row r="159" spans="2:43" ht="15" customHeight="1" x14ac:dyDescent="0.25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22"/>
      <c r="AH159" s="63"/>
      <c r="AI159" s="42"/>
      <c r="AJ159" s="42"/>
      <c r="AK159" s="22"/>
      <c r="AL159" s="22"/>
      <c r="AM159" s="22"/>
      <c r="AN159" s="22"/>
      <c r="AO159" s="22"/>
      <c r="AP159" s="22"/>
      <c r="AQ159" s="22"/>
    </row>
    <row r="160" spans="2:43" ht="15" customHeight="1" x14ac:dyDescent="0.25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22"/>
      <c r="AH160" s="63"/>
      <c r="AI160" s="42"/>
      <c r="AJ160" s="42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22"/>
      <c r="AH161" s="63"/>
      <c r="AI161" s="42"/>
      <c r="AJ161" s="42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22"/>
      <c r="AH162" s="63"/>
      <c r="AI162" s="42"/>
      <c r="AJ162" s="42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22"/>
      <c r="AH163" s="63"/>
      <c r="AI163" s="42"/>
      <c r="AJ163" s="42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22"/>
      <c r="AH164" s="63"/>
      <c r="AI164" s="42"/>
      <c r="AJ164" s="42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22"/>
      <c r="AH165" s="63"/>
      <c r="AI165" s="42"/>
      <c r="AJ165" s="42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22"/>
      <c r="AH166" s="63"/>
      <c r="AI166" s="42"/>
      <c r="AJ166" s="42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22"/>
      <c r="AH167" s="63"/>
      <c r="AI167" s="42"/>
      <c r="AJ167" s="42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22"/>
      <c r="AH168" s="63"/>
      <c r="AI168" s="42"/>
      <c r="AJ168" s="42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22"/>
      <c r="AH169" s="63"/>
      <c r="AI169" s="42"/>
      <c r="AJ169" s="42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22"/>
      <c r="AH170" s="63"/>
      <c r="AI170" s="42"/>
      <c r="AJ170" s="42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22"/>
      <c r="AH171" s="63"/>
      <c r="AI171" s="42"/>
      <c r="AJ171" s="42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22"/>
      <c r="AH172" s="63"/>
      <c r="AI172" s="42"/>
      <c r="AJ172" s="42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22"/>
      <c r="AH173" s="63"/>
      <c r="AI173" s="42"/>
      <c r="AJ173" s="42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22"/>
      <c r="AH174" s="63"/>
      <c r="AI174" s="42"/>
      <c r="AJ174" s="42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22"/>
      <c r="AH175" s="63"/>
      <c r="AI175" s="42"/>
      <c r="AJ175" s="42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22"/>
      <c r="AH176" s="63"/>
      <c r="AI176" s="42"/>
      <c r="AJ176" s="42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22"/>
      <c r="AH177" s="63"/>
      <c r="AI177" s="42"/>
      <c r="AJ177" s="42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22"/>
      <c r="AH178" s="63"/>
      <c r="AI178" s="42"/>
      <c r="AJ178" s="42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22"/>
      <c r="AH179" s="63"/>
      <c r="AI179" s="42"/>
      <c r="AJ179" s="42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22"/>
      <c r="AH180" s="63"/>
      <c r="AI180" s="42"/>
      <c r="AJ180" s="42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22"/>
      <c r="AH181" s="63"/>
      <c r="AI181" s="42"/>
      <c r="AJ181" s="42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22"/>
      <c r="AH182" s="63"/>
      <c r="AI182" s="42"/>
      <c r="AJ182" s="42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22"/>
      <c r="AH183" s="63"/>
      <c r="AI183" s="42"/>
      <c r="AJ183" s="42"/>
      <c r="AK183" s="22"/>
      <c r="AL183" s="22"/>
      <c r="AM183" s="22"/>
      <c r="AN183" s="22"/>
      <c r="AO183" s="22"/>
      <c r="AP183" s="22"/>
      <c r="AQ183" s="22"/>
    </row>
    <row r="184" spans="2:43" ht="15" customHeight="1" x14ac:dyDescent="0.25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22"/>
      <c r="AH184" s="63"/>
      <c r="AI184" s="42"/>
      <c r="AJ184" s="42"/>
      <c r="AK184" s="22"/>
      <c r="AL184" s="22"/>
      <c r="AM184" s="22"/>
      <c r="AN184" s="22"/>
      <c r="AO184" s="22"/>
      <c r="AP184" s="22"/>
      <c r="AQ184" s="22"/>
    </row>
    <row r="185" spans="2:43" ht="15" customHeight="1" x14ac:dyDescent="0.25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22"/>
      <c r="AH185" s="63"/>
      <c r="AI185" s="42"/>
      <c r="AJ185" s="42"/>
      <c r="AK185" s="22"/>
      <c r="AL185" s="22"/>
      <c r="AM185" s="22"/>
      <c r="AN185" s="22"/>
      <c r="AO185" s="22"/>
      <c r="AP185" s="22"/>
      <c r="AQ185" s="22"/>
    </row>
    <row r="186" spans="2:43" ht="15" customHeight="1" x14ac:dyDescent="0.25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22"/>
      <c r="AH186" s="63"/>
      <c r="AI186" s="42"/>
      <c r="AJ186" s="42"/>
      <c r="AK186" s="22"/>
      <c r="AL186" s="22"/>
      <c r="AM186" s="22"/>
      <c r="AN186" s="22"/>
      <c r="AO186" s="22"/>
      <c r="AP186" s="22"/>
      <c r="AQ186" s="22"/>
    </row>
    <row r="187" spans="2:43" ht="15" customHeight="1" x14ac:dyDescent="0.25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22"/>
      <c r="AH187" s="63"/>
      <c r="AI187" s="42"/>
      <c r="AJ187" s="42"/>
      <c r="AK187" s="22"/>
      <c r="AL187" s="22"/>
      <c r="AM187" s="22"/>
      <c r="AN187" s="22"/>
      <c r="AO187" s="22"/>
      <c r="AP187" s="22"/>
      <c r="AQ187" s="22"/>
    </row>
    <row r="188" spans="2:43" ht="15" customHeight="1" x14ac:dyDescent="0.25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22"/>
      <c r="AH188" s="63"/>
      <c r="AI188" s="42"/>
      <c r="AJ188" s="42"/>
      <c r="AK188" s="22"/>
      <c r="AL188" s="22"/>
      <c r="AM188" s="22"/>
      <c r="AN188" s="22"/>
      <c r="AO188" s="22"/>
      <c r="AP188" s="22"/>
      <c r="AQ188" s="22"/>
    </row>
    <row r="189" spans="2:43" ht="15" customHeight="1" x14ac:dyDescent="0.25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22"/>
      <c r="AH189" s="63"/>
      <c r="AI189" s="42"/>
      <c r="AJ189" s="42"/>
      <c r="AK189" s="22"/>
      <c r="AL189" s="22"/>
      <c r="AM189" s="22"/>
      <c r="AN189" s="22"/>
      <c r="AO189" s="22"/>
      <c r="AP189" s="22"/>
      <c r="AQ189" s="22"/>
    </row>
    <row r="190" spans="2:43" ht="15" customHeight="1" x14ac:dyDescent="0.25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22"/>
      <c r="AH190" s="63"/>
      <c r="AI190" s="42"/>
      <c r="AJ190" s="42"/>
    </row>
    <row r="191" spans="2:43" ht="15" customHeight="1" x14ac:dyDescent="0.25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22"/>
      <c r="AH191" s="63"/>
      <c r="AI191" s="42"/>
      <c r="AJ191" s="42"/>
    </row>
    <row r="192" spans="2:43" ht="15" customHeight="1" x14ac:dyDescent="0.25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22"/>
      <c r="AH192" s="63"/>
      <c r="AI192" s="42"/>
      <c r="AJ192" s="42"/>
    </row>
    <row r="193" spans="2:39" ht="15" customHeight="1" x14ac:dyDescent="0.25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22"/>
      <c r="AH193" s="63"/>
      <c r="AI193" s="42"/>
      <c r="AJ193" s="42"/>
    </row>
    <row r="194" spans="2:39" ht="15" customHeight="1" x14ac:dyDescent="0.25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22"/>
      <c r="AH194" s="63"/>
      <c r="AI194" s="42"/>
      <c r="AJ194" s="42"/>
    </row>
    <row r="195" spans="2:39" ht="15" customHeight="1" x14ac:dyDescent="0.25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22"/>
      <c r="AH195" s="63"/>
      <c r="AI195" s="42"/>
      <c r="AJ195" s="42"/>
    </row>
    <row r="196" spans="2:39" ht="15" customHeight="1" x14ac:dyDescent="0.25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22"/>
      <c r="AH196" s="63"/>
      <c r="AI196" s="42"/>
      <c r="AJ196" s="42"/>
    </row>
    <row r="197" spans="2:39" ht="15" customHeight="1" x14ac:dyDescent="0.25">
      <c r="AA197" s="111"/>
      <c r="AB197" s="111"/>
      <c r="AC197" s="111"/>
      <c r="AD197" s="111"/>
      <c r="AE197" s="111"/>
      <c r="AF197" s="111"/>
    </row>
    <row r="198" spans="2:39" ht="15" customHeight="1" x14ac:dyDescent="0.25">
      <c r="AA198" s="111"/>
      <c r="AB198" s="111"/>
      <c r="AC198" s="111"/>
      <c r="AD198" s="111"/>
      <c r="AE198" s="111"/>
      <c r="AF198" s="111"/>
    </row>
    <row r="199" spans="2:39" ht="15" customHeight="1" x14ac:dyDescent="0.25">
      <c r="AA199" s="111"/>
      <c r="AB199" s="111"/>
      <c r="AC199" s="111"/>
      <c r="AD199" s="111"/>
      <c r="AE199" s="111"/>
      <c r="AF199" s="111"/>
    </row>
    <row r="200" spans="2:39" ht="15" customHeight="1" x14ac:dyDescent="0.25">
      <c r="AA200" s="111"/>
      <c r="AB200" s="111"/>
      <c r="AC200" s="111"/>
      <c r="AD200" s="111"/>
      <c r="AE200" s="111"/>
      <c r="AF200" s="111"/>
    </row>
    <row r="201" spans="2:39" ht="15" customHeight="1" x14ac:dyDescent="0.25"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</row>
    <row r="202" spans="2:39" ht="15" customHeight="1" x14ac:dyDescent="0.25"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</row>
    <row r="203" spans="2:39" ht="15" customHeight="1" x14ac:dyDescent="0.25"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</row>
    <row r="204" spans="2:39" ht="15" customHeight="1" x14ac:dyDescent="0.25"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</row>
    <row r="205" spans="2:39" ht="15" customHeight="1" x14ac:dyDescent="0.25"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</row>
    <row r="206" spans="2:39" ht="15" customHeight="1" x14ac:dyDescent="0.25"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</row>
    <row r="207" spans="2:39" ht="15" customHeight="1" x14ac:dyDescent="0.25"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</row>
    <row r="208" spans="2:39" ht="15" customHeight="1" x14ac:dyDescent="0.25"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</row>
    <row r="209" spans="2:43" ht="15" customHeight="1" x14ac:dyDescent="0.25"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</row>
    <row r="210" spans="2:43" ht="15" customHeight="1" x14ac:dyDescent="0.25"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</row>
    <row r="211" spans="2:43" ht="15" customHeight="1" x14ac:dyDescent="0.25"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</row>
    <row r="212" spans="2:43" ht="15" customHeight="1" x14ac:dyDescent="0.25"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</row>
    <row r="213" spans="2:43" ht="15" customHeight="1" x14ac:dyDescent="0.25"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</row>
    <row r="214" spans="2:43" ht="15" customHeight="1" x14ac:dyDescent="0.25"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</row>
    <row r="215" spans="2:43" ht="15" customHeight="1" x14ac:dyDescent="0.25"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</row>
    <row r="216" spans="2:43" ht="15" customHeight="1" x14ac:dyDescent="0.25"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</row>
    <row r="217" spans="2:43" ht="15" customHeight="1" x14ac:dyDescent="0.2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</row>
    <row r="218" spans="2:43" ht="15" customHeight="1" x14ac:dyDescent="0.2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</row>
    <row r="219" spans="2:43" ht="15" customHeight="1" x14ac:dyDescent="0.2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</row>
    <row r="220" spans="2:43" ht="15" customHeight="1" x14ac:dyDescent="0.2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</row>
    <row r="221" spans="2:43" ht="15" customHeight="1" x14ac:dyDescent="0.2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</row>
    <row r="222" spans="2:43" ht="15" customHeight="1" x14ac:dyDescent="0.2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</row>
    <row r="223" spans="2:43" ht="15" customHeight="1" x14ac:dyDescent="0.2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</row>
    <row r="224" spans="2:43" ht="15" customHeight="1" x14ac:dyDescent="0.2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</row>
    <row r="225" spans="2:43" ht="15" customHeight="1" x14ac:dyDescent="0.2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</row>
    <row r="226" spans="2:43" ht="15" customHeight="1" x14ac:dyDescent="0.2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</row>
    <row r="227" spans="2:43" ht="15" customHeight="1" x14ac:dyDescent="0.2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</row>
    <row r="228" spans="2:43" ht="15" customHeight="1" x14ac:dyDescent="0.2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</row>
  </sheetData>
  <sortState ref="B87:X104">
    <sortCondition ref="D87:D10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T18" sqref="T18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115</v>
      </c>
      <c r="F1" s="142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59</v>
      </c>
      <c r="C2" s="69"/>
      <c r="D2" s="70"/>
      <c r="E2" s="12" t="s">
        <v>13</v>
      </c>
      <c r="F2" s="13"/>
      <c r="G2" s="13"/>
      <c r="H2" s="13"/>
      <c r="I2" s="19"/>
      <c r="J2" s="14"/>
      <c r="K2" s="112"/>
      <c r="L2" s="21" t="s">
        <v>147</v>
      </c>
      <c r="M2" s="13"/>
      <c r="N2" s="13"/>
      <c r="O2" s="20"/>
      <c r="P2" s="18"/>
      <c r="Q2" s="21" t="s">
        <v>148</v>
      </c>
      <c r="R2" s="13"/>
      <c r="S2" s="13"/>
      <c r="T2" s="13"/>
      <c r="U2" s="19"/>
      <c r="V2" s="20"/>
      <c r="W2" s="18"/>
      <c r="X2" s="143" t="s">
        <v>149</v>
      </c>
      <c r="Y2" s="144"/>
      <c r="Z2" s="145"/>
      <c r="AA2" s="12" t="s">
        <v>13</v>
      </c>
      <c r="AB2" s="13"/>
      <c r="AC2" s="13"/>
      <c r="AD2" s="13"/>
      <c r="AE2" s="19"/>
      <c r="AF2" s="14"/>
      <c r="AG2" s="112"/>
      <c r="AH2" s="21" t="s">
        <v>150</v>
      </c>
      <c r="AI2" s="13"/>
      <c r="AJ2" s="13"/>
      <c r="AK2" s="20"/>
      <c r="AL2" s="18"/>
      <c r="AM2" s="21" t="s">
        <v>148</v>
      </c>
      <c r="AN2" s="13"/>
      <c r="AO2" s="13"/>
      <c r="AP2" s="13"/>
      <c r="AQ2" s="19"/>
      <c r="AR2" s="20"/>
      <c r="AS2" s="14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6"/>
      <c r="L3" s="17" t="s">
        <v>5</v>
      </c>
      <c r="M3" s="17" t="s">
        <v>6</v>
      </c>
      <c r="N3" s="17" t="s">
        <v>92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6"/>
      <c r="AH3" s="17" t="s">
        <v>5</v>
      </c>
      <c r="AI3" s="17" t="s">
        <v>6</v>
      </c>
      <c r="AJ3" s="17" t="s">
        <v>92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>
        <v>1986</v>
      </c>
      <c r="C4" s="23" t="s">
        <v>42</v>
      </c>
      <c r="D4" s="39" t="s">
        <v>35</v>
      </c>
      <c r="E4" s="23">
        <v>18</v>
      </c>
      <c r="F4" s="23">
        <v>0</v>
      </c>
      <c r="G4" s="23">
        <v>12</v>
      </c>
      <c r="H4" s="23">
        <v>12</v>
      </c>
      <c r="I4" s="23"/>
      <c r="J4" s="36"/>
      <c r="K4" s="22"/>
      <c r="L4" s="17"/>
      <c r="M4" s="17"/>
      <c r="N4" s="17"/>
      <c r="O4" s="17"/>
      <c r="P4" s="22"/>
      <c r="Q4" s="23"/>
      <c r="R4" s="23"/>
      <c r="S4" s="25"/>
      <c r="T4" s="23"/>
      <c r="U4" s="23"/>
      <c r="V4" s="147"/>
      <c r="W4" s="27"/>
      <c r="X4" s="23"/>
      <c r="Y4" s="29"/>
      <c r="Z4" s="39"/>
      <c r="AA4" s="23"/>
      <c r="AB4" s="23"/>
      <c r="AC4" s="23"/>
      <c r="AD4" s="25"/>
      <c r="AE4" s="23"/>
      <c r="AF4" s="36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8"/>
      <c r="AS4" s="13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3">
        <v>1987</v>
      </c>
      <c r="C5" s="23" t="s">
        <v>38</v>
      </c>
      <c r="D5" s="39" t="s">
        <v>35</v>
      </c>
      <c r="E5" s="23">
        <v>22</v>
      </c>
      <c r="F5" s="23">
        <v>4</v>
      </c>
      <c r="G5" s="23">
        <v>28</v>
      </c>
      <c r="H5" s="23">
        <v>34</v>
      </c>
      <c r="I5" s="23"/>
      <c r="J5" s="36"/>
      <c r="K5" s="71"/>
      <c r="L5" s="17" t="s">
        <v>155</v>
      </c>
      <c r="M5" s="17" t="s">
        <v>156</v>
      </c>
      <c r="N5" s="23" t="s">
        <v>40</v>
      </c>
      <c r="O5" s="17"/>
      <c r="P5" s="22"/>
      <c r="Q5" s="23"/>
      <c r="R5" s="23"/>
      <c r="S5" s="25"/>
      <c r="T5" s="23"/>
      <c r="U5" s="23"/>
      <c r="V5" s="147"/>
      <c r="W5" s="27"/>
      <c r="X5" s="23"/>
      <c r="Y5" s="29"/>
      <c r="Z5" s="39"/>
      <c r="AA5" s="23"/>
      <c r="AB5" s="23"/>
      <c r="AC5" s="23"/>
      <c r="AD5" s="25"/>
      <c r="AE5" s="23"/>
      <c r="AF5" s="36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8"/>
      <c r="AS5" s="13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3">
        <v>1988</v>
      </c>
      <c r="C6" s="23" t="s">
        <v>38</v>
      </c>
      <c r="D6" s="39" t="s">
        <v>35</v>
      </c>
      <c r="E6" s="25">
        <v>22</v>
      </c>
      <c r="F6" s="25">
        <v>2</v>
      </c>
      <c r="G6" s="23">
        <v>18</v>
      </c>
      <c r="H6" s="23">
        <v>31</v>
      </c>
      <c r="I6" s="23"/>
      <c r="J6" s="36"/>
      <c r="K6" s="22"/>
      <c r="L6" s="17"/>
      <c r="M6" s="17"/>
      <c r="N6" s="17"/>
      <c r="O6" s="17"/>
      <c r="P6" s="22"/>
      <c r="Q6" s="23"/>
      <c r="R6" s="23"/>
      <c r="S6" s="25"/>
      <c r="T6" s="23"/>
      <c r="U6" s="23"/>
      <c r="V6" s="147"/>
      <c r="W6" s="27"/>
      <c r="X6" s="23"/>
      <c r="Y6" s="29"/>
      <c r="Z6" s="39"/>
      <c r="AA6" s="23"/>
      <c r="AB6" s="23"/>
      <c r="AC6" s="23"/>
      <c r="AD6" s="25"/>
      <c r="AE6" s="23"/>
      <c r="AF6" s="36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8"/>
      <c r="AS6" s="13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3"/>
      <c r="C7" s="29"/>
      <c r="D7" s="39"/>
      <c r="E7" s="23"/>
      <c r="F7" s="23"/>
      <c r="G7" s="23"/>
      <c r="H7" s="25"/>
      <c r="I7" s="23"/>
      <c r="J7" s="36"/>
      <c r="K7" s="27"/>
      <c r="L7" s="94"/>
      <c r="M7" s="17"/>
      <c r="N7" s="17"/>
      <c r="O7" s="17"/>
      <c r="P7" s="22"/>
      <c r="Q7" s="23"/>
      <c r="R7" s="23"/>
      <c r="S7" s="25"/>
      <c r="T7" s="23"/>
      <c r="U7" s="23"/>
      <c r="V7" s="147"/>
      <c r="W7" s="27"/>
      <c r="X7" s="23"/>
      <c r="Y7" s="29"/>
      <c r="Z7" s="39"/>
      <c r="AA7" s="23"/>
      <c r="AB7" s="23"/>
      <c r="AC7" s="23"/>
      <c r="AD7" s="25"/>
      <c r="AE7" s="23"/>
      <c r="AF7" s="36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8"/>
      <c r="AS7" s="13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3">
        <v>2001</v>
      </c>
      <c r="C8" s="29" t="s">
        <v>40</v>
      </c>
      <c r="D8" s="39" t="s">
        <v>46</v>
      </c>
      <c r="E8" s="23">
        <v>24</v>
      </c>
      <c r="F8" s="23">
        <v>3</v>
      </c>
      <c r="G8" s="23">
        <v>22</v>
      </c>
      <c r="H8" s="25">
        <v>20</v>
      </c>
      <c r="I8" s="23">
        <v>85</v>
      </c>
      <c r="J8" s="36">
        <v>0.61594202898550721</v>
      </c>
      <c r="K8" s="27">
        <v>138</v>
      </c>
      <c r="L8" s="94"/>
      <c r="M8" s="17"/>
      <c r="N8" s="17"/>
      <c r="O8" s="17"/>
      <c r="P8" s="22"/>
      <c r="Q8" s="23"/>
      <c r="R8" s="23"/>
      <c r="S8" s="25"/>
      <c r="T8" s="23"/>
      <c r="U8" s="23"/>
      <c r="V8" s="147"/>
      <c r="W8" s="27"/>
      <c r="X8" s="23"/>
      <c r="Y8" s="29"/>
      <c r="Z8" s="39"/>
      <c r="AA8" s="23"/>
      <c r="AB8" s="23"/>
      <c r="AC8" s="23"/>
      <c r="AD8" s="25"/>
      <c r="AE8" s="23"/>
      <c r="AF8" s="36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8"/>
      <c r="AS8" s="13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3"/>
      <c r="C9" s="29"/>
      <c r="D9" s="39"/>
      <c r="E9" s="23"/>
      <c r="F9" s="23"/>
      <c r="G9" s="23"/>
      <c r="H9" s="25"/>
      <c r="I9" s="23"/>
      <c r="J9" s="36"/>
      <c r="K9" s="27"/>
      <c r="L9" s="94"/>
      <c r="M9" s="17"/>
      <c r="N9" s="17"/>
      <c r="O9" s="17"/>
      <c r="P9" s="22"/>
      <c r="Q9" s="23"/>
      <c r="R9" s="23"/>
      <c r="S9" s="25"/>
      <c r="T9" s="23"/>
      <c r="U9" s="23"/>
      <c r="V9" s="147"/>
      <c r="W9" s="27"/>
      <c r="X9" s="23"/>
      <c r="Y9" s="29"/>
      <c r="Z9" s="39"/>
      <c r="AA9" s="23"/>
      <c r="AB9" s="23"/>
      <c r="AC9" s="23"/>
      <c r="AD9" s="25"/>
      <c r="AE9" s="23"/>
      <c r="AF9" s="36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48"/>
      <c r="AS9" s="13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3"/>
      <c r="C10" s="29"/>
      <c r="D10" s="39"/>
      <c r="E10" s="23"/>
      <c r="F10" s="23"/>
      <c r="G10" s="23"/>
      <c r="H10" s="25"/>
      <c r="I10" s="23"/>
      <c r="J10" s="36"/>
      <c r="K10" s="27"/>
      <c r="L10" s="94"/>
      <c r="M10" s="17"/>
      <c r="N10" s="17"/>
      <c r="O10" s="17"/>
      <c r="P10" s="22"/>
      <c r="Q10" s="23"/>
      <c r="R10" s="23"/>
      <c r="S10" s="25"/>
      <c r="T10" s="23"/>
      <c r="U10" s="23"/>
      <c r="V10" s="147"/>
      <c r="W10" s="27"/>
      <c r="X10" s="225">
        <v>2022</v>
      </c>
      <c r="Y10" s="225" t="s">
        <v>349</v>
      </c>
      <c r="Z10" s="226" t="s">
        <v>350</v>
      </c>
      <c r="AA10" s="225">
        <v>2</v>
      </c>
      <c r="AB10" s="225">
        <v>0</v>
      </c>
      <c r="AC10" s="225">
        <v>0</v>
      </c>
      <c r="AD10" s="225">
        <v>1</v>
      </c>
      <c r="AE10" s="225">
        <v>6</v>
      </c>
      <c r="AF10" s="227">
        <v>0.46150000000000002</v>
      </c>
      <c r="AG10" s="228">
        <v>13</v>
      </c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8"/>
      <c r="AS10" s="13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72" t="s">
        <v>151</v>
      </c>
      <c r="C11" s="81"/>
      <c r="D11" s="80"/>
      <c r="E11" s="79">
        <f>SUM(E4:E10)</f>
        <v>86</v>
      </c>
      <c r="F11" s="79">
        <f>SUM(F4:F10)</f>
        <v>9</v>
      </c>
      <c r="G11" s="79">
        <f>SUM(G4:G10)</f>
        <v>80</v>
      </c>
      <c r="H11" s="79">
        <f>SUM(H4:H10)</f>
        <v>97</v>
      </c>
      <c r="I11" s="79">
        <f>SUM(I4:I10)</f>
        <v>85</v>
      </c>
      <c r="J11" s="149">
        <v>0</v>
      </c>
      <c r="K11" s="112">
        <f>SUM(K4:K10)</f>
        <v>138</v>
      </c>
      <c r="L11" s="21"/>
      <c r="M11" s="19"/>
      <c r="N11" s="135"/>
      <c r="O11" s="136"/>
      <c r="P11" s="22"/>
      <c r="Q11" s="79">
        <f>SUM(Q4:Q10)</f>
        <v>0</v>
      </c>
      <c r="R11" s="79">
        <f>SUM(R4:R10)</f>
        <v>0</v>
      </c>
      <c r="S11" s="79">
        <f>SUM(S4:S10)</f>
        <v>0</v>
      </c>
      <c r="T11" s="79">
        <f>SUM(T4:T10)</f>
        <v>0</v>
      </c>
      <c r="U11" s="79">
        <f>SUM(U4:U10)</f>
        <v>0</v>
      </c>
      <c r="V11" s="40">
        <v>0</v>
      </c>
      <c r="W11" s="112">
        <f>SUM(W4:W10)</f>
        <v>0</v>
      </c>
      <c r="X11" s="15" t="s">
        <v>151</v>
      </c>
      <c r="Y11" s="16"/>
      <c r="Z11" s="14"/>
      <c r="AA11" s="79">
        <f>SUM(AA4:AA10)</f>
        <v>2</v>
      </c>
      <c r="AB11" s="79">
        <f>SUM(AB4:AB10)</f>
        <v>0</v>
      </c>
      <c r="AC11" s="79">
        <f>SUM(AC4:AC10)</f>
        <v>0</v>
      </c>
      <c r="AD11" s="79">
        <f>SUM(AD4:AD10)</f>
        <v>1</v>
      </c>
      <c r="AE11" s="79">
        <f>SUM(AE4:AE10)</f>
        <v>6</v>
      </c>
      <c r="AF11" s="149">
        <f>PRODUCT(AE11/AG11)</f>
        <v>0.46153846153846156</v>
      </c>
      <c r="AG11" s="112">
        <f t="shared" ref="AG11" si="0">SUM(AG7:AG10)</f>
        <v>13</v>
      </c>
      <c r="AH11" s="21"/>
      <c r="AI11" s="19"/>
      <c r="AJ11" s="135"/>
      <c r="AK11" s="136"/>
      <c r="AL11" s="22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49">
        <v>0</v>
      </c>
      <c r="AS11" s="146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7"/>
      <c r="L12" s="22"/>
      <c r="M12" s="22"/>
      <c r="N12" s="22"/>
      <c r="O12" s="22"/>
      <c r="P12" s="42"/>
      <c r="Q12" s="42"/>
      <c r="R12" s="45"/>
      <c r="S12" s="42"/>
      <c r="T12" s="42"/>
      <c r="U12" s="22"/>
      <c r="V12" s="22"/>
      <c r="W12" s="27"/>
      <c r="X12" s="42"/>
      <c r="Y12" s="42"/>
      <c r="Z12" s="42"/>
      <c r="AA12" s="42"/>
      <c r="AB12" s="42"/>
      <c r="AC12" s="42"/>
      <c r="AD12" s="42"/>
      <c r="AE12" s="42"/>
      <c r="AF12" s="43"/>
      <c r="AG12" s="27"/>
      <c r="AH12" s="22"/>
      <c r="AI12" s="22"/>
      <c r="AJ12" s="22"/>
      <c r="AK12" s="22"/>
      <c r="AL12" s="42"/>
      <c r="AM12" s="42"/>
      <c r="AN12" s="45"/>
      <c r="AO12" s="42"/>
      <c r="AP12" s="42"/>
      <c r="AQ12" s="22"/>
      <c r="AR12" s="22"/>
      <c r="AS12" s="2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50" t="s">
        <v>152</v>
      </c>
      <c r="C13" s="151"/>
      <c r="D13" s="152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153</v>
      </c>
      <c r="O13" s="17" t="s">
        <v>154</v>
      </c>
      <c r="Q13" s="45"/>
      <c r="R13" s="45" t="s">
        <v>54</v>
      </c>
      <c r="S13" s="45"/>
      <c r="T13" s="140" t="s">
        <v>55</v>
      </c>
      <c r="U13" s="22"/>
      <c r="V13" s="27"/>
      <c r="W13" s="27"/>
      <c r="X13" s="153"/>
      <c r="Y13" s="153"/>
      <c r="Z13" s="153"/>
      <c r="AA13" s="153"/>
      <c r="AB13" s="153"/>
      <c r="AC13" s="45"/>
      <c r="AD13" s="45"/>
      <c r="AE13" s="45"/>
      <c r="AF13" s="42"/>
      <c r="AG13" s="42"/>
      <c r="AH13" s="42"/>
      <c r="AI13" s="42"/>
      <c r="AJ13" s="42"/>
      <c r="AK13" s="42"/>
      <c r="AM13" s="27"/>
      <c r="AN13" s="153"/>
      <c r="AO13" s="153"/>
      <c r="AP13" s="153"/>
      <c r="AQ13" s="153"/>
      <c r="AR13" s="153"/>
      <c r="AS13" s="15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12</v>
      </c>
      <c r="C14" s="11"/>
      <c r="D14" s="49"/>
      <c r="E14" s="154">
        <v>421</v>
      </c>
      <c r="F14" s="154">
        <v>20</v>
      </c>
      <c r="G14" s="154">
        <v>263</v>
      </c>
      <c r="H14" s="154">
        <v>203</v>
      </c>
      <c r="I14" s="154">
        <v>1389</v>
      </c>
      <c r="J14" s="155">
        <v>0.49</v>
      </c>
      <c r="K14" s="42">
        <f>PRODUCT(I14/J14)</f>
        <v>2834.6938775510203</v>
      </c>
      <c r="L14" s="156">
        <f t="shared" ref="L14" si="1">PRODUCT((F14+G14)/E14)</f>
        <v>0.67220902612826605</v>
      </c>
      <c r="M14" s="156">
        <f t="shared" ref="M14:M15" si="2">PRODUCT(H14/E14)</f>
        <v>0.48218527315914489</v>
      </c>
      <c r="N14" s="156">
        <f t="shared" ref="N14:N15" si="3">PRODUCT((F14+G14+H14)/E14)</f>
        <v>1.154394299287411</v>
      </c>
      <c r="O14" s="156">
        <f t="shared" ref="O14" si="4">PRODUCT(I14/E14)</f>
        <v>3.2992874109263659</v>
      </c>
      <c r="Q14" s="45"/>
      <c r="R14" s="45"/>
      <c r="S14" s="45"/>
      <c r="T14" s="141" t="s">
        <v>56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57" t="s">
        <v>59</v>
      </c>
      <c r="C15" s="158"/>
      <c r="D15" s="159"/>
      <c r="E15" s="154">
        <f>PRODUCT(E11+Q11)</f>
        <v>86</v>
      </c>
      <c r="F15" s="154">
        <f>PRODUCT(F11+R11)</f>
        <v>9</v>
      </c>
      <c r="G15" s="154">
        <f>PRODUCT(G11+S11)</f>
        <v>80</v>
      </c>
      <c r="H15" s="154">
        <f>PRODUCT(H11+T11)</f>
        <v>97</v>
      </c>
      <c r="I15" s="154">
        <f>PRODUCT(I11+U11)</f>
        <v>85</v>
      </c>
      <c r="J15" s="155"/>
      <c r="K15" s="42">
        <f>PRODUCT(K11+W11)</f>
        <v>138</v>
      </c>
      <c r="L15" s="156">
        <f>PRODUCT((F15+G15)/E15)</f>
        <v>1.0348837209302326</v>
      </c>
      <c r="M15" s="156">
        <f t="shared" si="2"/>
        <v>1.1279069767441861</v>
      </c>
      <c r="N15" s="156">
        <f t="shared" si="3"/>
        <v>2.1627906976744184</v>
      </c>
      <c r="O15" s="156">
        <f>PRODUCT(I15/24)</f>
        <v>3.5416666666666665</v>
      </c>
      <c r="Q15" s="45"/>
      <c r="R15" s="45"/>
      <c r="S15" s="45"/>
      <c r="T15" s="141" t="s">
        <v>57</v>
      </c>
      <c r="U15" s="42"/>
      <c r="V15" s="42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60" t="s">
        <v>149</v>
      </c>
      <c r="C16" s="161"/>
      <c r="D16" s="162"/>
      <c r="E16" s="154">
        <f>PRODUCT(AA11+AM11)</f>
        <v>2</v>
      </c>
      <c r="F16" s="154">
        <f>PRODUCT(AB11+AN11)</f>
        <v>0</v>
      </c>
      <c r="G16" s="154">
        <f>PRODUCT(AC11+AO11)</f>
        <v>0</v>
      </c>
      <c r="H16" s="154">
        <f>PRODUCT(AD11+AP11)</f>
        <v>1</v>
      </c>
      <c r="I16" s="154">
        <f>PRODUCT(AE11+AQ11)</f>
        <v>6</v>
      </c>
      <c r="J16" s="155">
        <v>0.46200000000000002</v>
      </c>
      <c r="K16" s="22">
        <v>13</v>
      </c>
      <c r="L16" s="156">
        <f t="shared" ref="L16" si="5">PRODUCT((F16+G16)/E16)</f>
        <v>0</v>
      </c>
      <c r="M16" s="156">
        <f t="shared" ref="M16" si="6">PRODUCT(H16/E16)</f>
        <v>0.5</v>
      </c>
      <c r="N16" s="156">
        <f t="shared" ref="N16" si="7">PRODUCT((F16+G16+H16)/E16)</f>
        <v>0.5</v>
      </c>
      <c r="O16" s="156">
        <f t="shared" ref="O16" si="8">PRODUCT(I16/E16)</f>
        <v>3</v>
      </c>
      <c r="Q16" s="45"/>
      <c r="R16" s="45"/>
      <c r="S16" s="42"/>
      <c r="T16" s="141" t="s">
        <v>58</v>
      </c>
      <c r="U16" s="22"/>
      <c r="V16" s="22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2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63" t="s">
        <v>151</v>
      </c>
      <c r="C17" s="106"/>
      <c r="D17" s="164"/>
      <c r="E17" s="154">
        <f>SUM(E14:E16)</f>
        <v>509</v>
      </c>
      <c r="F17" s="154">
        <f t="shared" ref="F17:I17" si="9">SUM(F14:F16)</f>
        <v>29</v>
      </c>
      <c r="G17" s="154">
        <f t="shared" si="9"/>
        <v>343</v>
      </c>
      <c r="H17" s="154">
        <f t="shared" si="9"/>
        <v>301</v>
      </c>
      <c r="I17" s="154">
        <f t="shared" si="9"/>
        <v>1480</v>
      </c>
      <c r="J17" s="155"/>
      <c r="K17" s="42">
        <f>SUM(K14:K16)</f>
        <v>2985.6938775510203</v>
      </c>
      <c r="L17" s="156">
        <f>PRODUCT((F17+G17)/E17)</f>
        <v>0.73084479371316302</v>
      </c>
      <c r="M17" s="156">
        <f>PRODUCT(H17/E17)</f>
        <v>0.59135559921414538</v>
      </c>
      <c r="N17" s="156">
        <f>PRODUCT((F17+G17+H17)/E17)</f>
        <v>1.3222003929273085</v>
      </c>
      <c r="O17" s="156">
        <f>PRODUCT(I17/425)</f>
        <v>3.4823529411764707</v>
      </c>
      <c r="Q17" s="22"/>
      <c r="R17" s="22"/>
      <c r="S17" s="22"/>
      <c r="T17" s="141" t="s">
        <v>60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2"/>
      <c r="F18" s="22"/>
      <c r="G18" s="22"/>
      <c r="H18" s="22"/>
      <c r="I18" s="22"/>
      <c r="J18" s="42"/>
      <c r="K18" s="42"/>
      <c r="L18" s="22"/>
      <c r="M18" s="22"/>
      <c r="N18" s="22"/>
      <c r="O18" s="22"/>
      <c r="P18" s="42"/>
      <c r="Q18" s="42"/>
      <c r="R18" s="42"/>
      <c r="S18" s="42"/>
      <c r="T18" s="42" t="s">
        <v>351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5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5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5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5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5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5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5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5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5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5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5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5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5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5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5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5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5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5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5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5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5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5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5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5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5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5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5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5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5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5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5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5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5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5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5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5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5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5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45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5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5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45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45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45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45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45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45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45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45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45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45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5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5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45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5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5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5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5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45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5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5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5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5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5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5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5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5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5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5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45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45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5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5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45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5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5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5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45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5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5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5"/>
      <c r="AG170" s="45"/>
      <c r="AH170" s="45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5"/>
      <c r="AG171" s="45"/>
      <c r="AH171" s="45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5"/>
      <c r="AG172" s="45"/>
      <c r="AH172" s="45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5"/>
      <c r="AG173" s="45"/>
      <c r="AH173" s="45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5"/>
      <c r="AG174" s="45"/>
      <c r="AH174" s="45"/>
      <c r="AI174" s="45"/>
      <c r="AJ174" s="45"/>
      <c r="AK174" s="42"/>
      <c r="AL174" s="2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22"/>
      <c r="AL182" s="22"/>
    </row>
    <row r="183" spans="12:38" x14ac:dyDescent="0.25"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sortState ref="B8:AF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42578125" style="66" customWidth="1"/>
    <col min="3" max="3" width="21.5703125" style="65" customWidth="1"/>
    <col min="4" max="4" width="10.5703125" style="110" customWidth="1"/>
    <col min="5" max="5" width="8.85546875" style="110" customWidth="1"/>
    <col min="6" max="6" width="0.7109375" style="27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24" customWidth="1"/>
    <col min="22" max="22" width="10.28515625" style="65" customWidth="1"/>
    <col min="23" max="23" width="18.140625" style="110" customWidth="1"/>
    <col min="24" max="24" width="9.7109375" style="65" customWidth="1"/>
    <col min="25" max="30" width="9.140625" style="111"/>
    <col min="257" max="257" width="1.28515625" customWidth="1"/>
    <col min="258" max="258" width="4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4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4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4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4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4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4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4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4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4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4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4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4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4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4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4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4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4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4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4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4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4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4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4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4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4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4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4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4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4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4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4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4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4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4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4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4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4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4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4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4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4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4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4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4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4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4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4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4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4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4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4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4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4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4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4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4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4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4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4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4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4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4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3" t="s">
        <v>93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6"/>
      <c r="R1" s="116"/>
      <c r="S1" s="116"/>
      <c r="T1" s="116"/>
      <c r="U1" s="116"/>
      <c r="V1" s="69"/>
      <c r="W1" s="73"/>
      <c r="X1" s="34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33</v>
      </c>
      <c r="C2" s="5" t="s">
        <v>115</v>
      </c>
      <c r="D2" s="75"/>
      <c r="E2" s="10"/>
      <c r="F2" s="76"/>
      <c r="G2" s="75"/>
      <c r="H2" s="10"/>
      <c r="I2" s="10"/>
      <c r="J2" s="10"/>
      <c r="K2" s="10"/>
      <c r="L2" s="10"/>
      <c r="M2" s="10"/>
      <c r="N2" s="10"/>
      <c r="O2" s="10"/>
      <c r="P2" s="10"/>
      <c r="Q2" s="117"/>
      <c r="R2" s="117"/>
      <c r="S2" s="117"/>
      <c r="T2" s="117"/>
      <c r="U2" s="117"/>
      <c r="V2" s="10"/>
      <c r="W2" s="75"/>
      <c r="X2" s="25"/>
      <c r="Y2" s="74"/>
      <c r="Z2" s="74"/>
      <c r="AA2" s="74"/>
      <c r="AB2" s="74"/>
      <c r="AC2" s="74"/>
      <c r="AD2" s="74"/>
    </row>
    <row r="3" spans="1:30" x14ac:dyDescent="0.25">
      <c r="A3" s="1"/>
      <c r="B3" s="77" t="s">
        <v>61</v>
      </c>
      <c r="C3" s="21" t="s">
        <v>62</v>
      </c>
      <c r="D3" s="72" t="s">
        <v>63</v>
      </c>
      <c r="E3" s="78" t="s">
        <v>1</v>
      </c>
      <c r="F3" s="22"/>
      <c r="G3" s="79" t="s">
        <v>64</v>
      </c>
      <c r="H3" s="80" t="s">
        <v>65</v>
      </c>
      <c r="I3" s="80" t="s">
        <v>31</v>
      </c>
      <c r="J3" s="16" t="s">
        <v>66</v>
      </c>
      <c r="K3" s="81" t="s">
        <v>67</v>
      </c>
      <c r="L3" s="81" t="s">
        <v>68</v>
      </c>
      <c r="M3" s="79" t="s">
        <v>69</v>
      </c>
      <c r="N3" s="79" t="s">
        <v>30</v>
      </c>
      <c r="O3" s="80" t="s">
        <v>70</v>
      </c>
      <c r="P3" s="79" t="s">
        <v>65</v>
      </c>
      <c r="Q3" s="118" t="s">
        <v>17</v>
      </c>
      <c r="R3" s="118">
        <v>1</v>
      </c>
      <c r="S3" s="118">
        <v>2</v>
      </c>
      <c r="T3" s="118">
        <v>3</v>
      </c>
      <c r="U3" s="118" t="s">
        <v>71</v>
      </c>
      <c r="V3" s="16" t="s">
        <v>22</v>
      </c>
      <c r="W3" s="15" t="s">
        <v>72</v>
      </c>
      <c r="X3" s="15" t="s">
        <v>73</v>
      </c>
      <c r="Y3" s="74"/>
      <c r="Z3" s="74"/>
      <c r="AA3" s="74"/>
      <c r="AB3" s="74"/>
      <c r="AC3" s="74"/>
      <c r="AD3" s="74"/>
    </row>
    <row r="4" spans="1:30" x14ac:dyDescent="0.25">
      <c r="A4" s="8"/>
      <c r="B4" s="82" t="s">
        <v>74</v>
      </c>
      <c r="C4" s="83" t="s">
        <v>75</v>
      </c>
      <c r="D4" s="84" t="s">
        <v>76</v>
      </c>
      <c r="E4" s="85" t="s">
        <v>36</v>
      </c>
      <c r="F4" s="22"/>
      <c r="G4" s="86">
        <v>1</v>
      </c>
      <c r="H4" s="86"/>
      <c r="I4" s="88"/>
      <c r="J4" s="87" t="s">
        <v>77</v>
      </c>
      <c r="K4" s="87">
        <v>8</v>
      </c>
      <c r="L4" s="87" t="s">
        <v>78</v>
      </c>
      <c r="M4" s="86">
        <v>1</v>
      </c>
      <c r="N4" s="86"/>
      <c r="O4" s="86">
        <v>2</v>
      </c>
      <c r="P4" s="86">
        <v>2</v>
      </c>
      <c r="Q4" s="119" t="s">
        <v>99</v>
      </c>
      <c r="R4" s="90" t="s">
        <v>100</v>
      </c>
      <c r="S4" s="119" t="s">
        <v>101</v>
      </c>
      <c r="T4" s="119" t="s">
        <v>102</v>
      </c>
      <c r="U4" s="119" t="s">
        <v>101</v>
      </c>
      <c r="V4" s="89">
        <v>0.77800000000000002</v>
      </c>
      <c r="W4" s="83" t="s">
        <v>79</v>
      </c>
      <c r="X4" s="125">
        <v>6168</v>
      </c>
      <c r="Y4" s="74"/>
      <c r="Z4" s="74"/>
      <c r="AA4" s="74"/>
      <c r="AB4" s="74"/>
      <c r="AC4" s="74"/>
      <c r="AD4" s="74"/>
    </row>
    <row r="5" spans="1:30" x14ac:dyDescent="0.25">
      <c r="A5" s="8"/>
      <c r="B5" s="82" t="s">
        <v>80</v>
      </c>
      <c r="C5" s="83" t="s">
        <v>81</v>
      </c>
      <c r="D5" s="84" t="s">
        <v>76</v>
      </c>
      <c r="E5" s="85" t="s">
        <v>36</v>
      </c>
      <c r="F5" s="22"/>
      <c r="G5" s="86"/>
      <c r="H5" s="86"/>
      <c r="I5" s="88">
        <v>1</v>
      </c>
      <c r="J5" s="87" t="s">
        <v>82</v>
      </c>
      <c r="K5" s="87">
        <v>8</v>
      </c>
      <c r="L5" s="87"/>
      <c r="M5" s="86">
        <v>1</v>
      </c>
      <c r="N5" s="86"/>
      <c r="O5" s="86"/>
      <c r="P5" s="86"/>
      <c r="Q5" s="90" t="s">
        <v>103</v>
      </c>
      <c r="R5" s="90" t="s">
        <v>102</v>
      </c>
      <c r="S5" s="119" t="s">
        <v>102</v>
      </c>
      <c r="T5" s="119" t="s">
        <v>102</v>
      </c>
      <c r="U5" s="119"/>
      <c r="V5" s="89">
        <v>0.5</v>
      </c>
      <c r="W5" s="83" t="s">
        <v>79</v>
      </c>
      <c r="X5" s="125">
        <v>6008</v>
      </c>
      <c r="Y5" s="74"/>
      <c r="Z5" s="74"/>
      <c r="AA5" s="74"/>
      <c r="AB5" s="74"/>
      <c r="AC5" s="74"/>
      <c r="AD5" s="74"/>
    </row>
    <row r="6" spans="1:30" x14ac:dyDescent="0.25">
      <c r="A6" s="8"/>
      <c r="B6" s="21" t="s">
        <v>7</v>
      </c>
      <c r="C6" s="16"/>
      <c r="D6" s="15"/>
      <c r="E6" s="91"/>
      <c r="F6" s="92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>
        <f t="shared" si="0"/>
        <v>2</v>
      </c>
      <c r="P6" s="17">
        <f t="shared" si="0"/>
        <v>2</v>
      </c>
      <c r="Q6" s="94" t="s">
        <v>104</v>
      </c>
      <c r="R6" s="94" t="s">
        <v>107</v>
      </c>
      <c r="S6" s="94" t="s">
        <v>106</v>
      </c>
      <c r="T6" s="94" t="s">
        <v>105</v>
      </c>
      <c r="U6" s="94" t="s">
        <v>101</v>
      </c>
      <c r="V6" s="40">
        <v>0.66700000000000004</v>
      </c>
      <c r="W6" s="93"/>
      <c r="X6" s="94"/>
      <c r="Y6" s="74"/>
      <c r="Z6" s="74"/>
      <c r="AA6" s="74"/>
      <c r="AB6" s="74"/>
      <c r="AC6" s="74"/>
      <c r="AD6" s="74"/>
    </row>
    <row r="7" spans="1:30" x14ac:dyDescent="0.25">
      <c r="A7" s="95"/>
      <c r="B7" s="96" t="s">
        <v>83</v>
      </c>
      <c r="C7" s="97" t="s">
        <v>84</v>
      </c>
      <c r="D7" s="98"/>
      <c r="E7" s="67"/>
      <c r="F7" s="99"/>
      <c r="G7" s="100"/>
      <c r="H7" s="98"/>
      <c r="I7" s="98"/>
      <c r="J7" s="98"/>
      <c r="K7" s="97"/>
      <c r="L7" s="97"/>
      <c r="M7" s="100"/>
      <c r="N7" s="97"/>
      <c r="O7" s="97"/>
      <c r="P7" s="97"/>
      <c r="Q7" s="120"/>
      <c r="R7" s="120"/>
      <c r="S7" s="120"/>
      <c r="T7" s="120"/>
      <c r="U7" s="120"/>
      <c r="V7" s="101"/>
      <c r="W7" s="101"/>
      <c r="X7" s="102"/>
      <c r="Y7" s="74"/>
      <c r="Z7" s="64"/>
      <c r="AA7" s="64"/>
      <c r="AB7" s="64"/>
      <c r="AC7" s="74"/>
      <c r="AD7" s="74"/>
    </row>
    <row r="8" spans="1:30" x14ac:dyDescent="0.25">
      <c r="A8" s="95"/>
      <c r="B8" s="103"/>
      <c r="C8" s="104"/>
      <c r="D8" s="105"/>
      <c r="E8" s="106"/>
      <c r="F8" s="106"/>
      <c r="G8" s="107"/>
      <c r="H8" s="104"/>
      <c r="I8" s="104"/>
      <c r="J8" s="104"/>
      <c r="K8" s="104"/>
      <c r="L8" s="104"/>
      <c r="M8" s="104"/>
      <c r="N8" s="104"/>
      <c r="O8" s="104"/>
      <c r="P8" s="104"/>
      <c r="Q8" s="107"/>
      <c r="R8" s="107"/>
      <c r="S8" s="107"/>
      <c r="T8" s="107"/>
      <c r="U8" s="107"/>
      <c r="V8" s="104"/>
      <c r="W8" s="104"/>
      <c r="X8" s="108"/>
      <c r="Y8" s="45"/>
      <c r="Z8" s="42"/>
      <c r="AA8" s="22"/>
      <c r="AB8" s="22"/>
      <c r="AC8" s="74"/>
      <c r="AD8" s="74"/>
    </row>
    <row r="9" spans="1:30" x14ac:dyDescent="0.25">
      <c r="A9" s="1"/>
      <c r="B9" s="77" t="s">
        <v>94</v>
      </c>
      <c r="C9" s="21" t="s">
        <v>62</v>
      </c>
      <c r="D9" s="72" t="s">
        <v>63</v>
      </c>
      <c r="E9" s="78" t="s">
        <v>1</v>
      </c>
      <c r="F9" s="22"/>
      <c r="G9" s="79" t="s">
        <v>64</v>
      </c>
      <c r="H9" s="80" t="s">
        <v>65</v>
      </c>
      <c r="I9" s="80" t="s">
        <v>31</v>
      </c>
      <c r="J9" s="16" t="s">
        <v>66</v>
      </c>
      <c r="K9" s="81" t="s">
        <v>67</v>
      </c>
      <c r="L9" s="81" t="s">
        <v>68</v>
      </c>
      <c r="M9" s="79" t="s">
        <v>69</v>
      </c>
      <c r="N9" s="79" t="s">
        <v>30</v>
      </c>
      <c r="O9" s="80" t="s">
        <v>70</v>
      </c>
      <c r="P9" s="79" t="s">
        <v>65</v>
      </c>
      <c r="Q9" s="118" t="s">
        <v>17</v>
      </c>
      <c r="R9" s="118">
        <v>1</v>
      </c>
      <c r="S9" s="118">
        <v>2</v>
      </c>
      <c r="T9" s="118">
        <v>3</v>
      </c>
      <c r="U9" s="118" t="s">
        <v>71</v>
      </c>
      <c r="V9" s="16" t="s">
        <v>22</v>
      </c>
      <c r="W9" s="15" t="s">
        <v>72</v>
      </c>
      <c r="X9" s="15" t="s">
        <v>73</v>
      </c>
      <c r="Y9" s="74"/>
      <c r="Z9" s="74"/>
      <c r="AA9" s="74"/>
      <c r="AB9" s="74"/>
      <c r="AC9" s="74"/>
      <c r="AD9" s="74"/>
    </row>
    <row r="10" spans="1:30" x14ac:dyDescent="0.25">
      <c r="A10" s="95"/>
      <c r="B10" s="82" t="s">
        <v>95</v>
      </c>
      <c r="C10" s="83" t="s">
        <v>96</v>
      </c>
      <c r="D10" s="84" t="s">
        <v>76</v>
      </c>
      <c r="E10" s="114" t="s">
        <v>35</v>
      </c>
      <c r="F10" s="92"/>
      <c r="G10" s="86">
        <v>1</v>
      </c>
      <c r="H10" s="88"/>
      <c r="I10" s="88"/>
      <c r="J10" s="87" t="s">
        <v>97</v>
      </c>
      <c r="K10" s="87">
        <v>3</v>
      </c>
      <c r="L10" s="87" t="s">
        <v>88</v>
      </c>
      <c r="M10" s="87">
        <v>1</v>
      </c>
      <c r="N10" s="86">
        <v>0</v>
      </c>
      <c r="O10" s="88">
        <v>0</v>
      </c>
      <c r="P10" s="86">
        <v>2</v>
      </c>
      <c r="Q10" s="121" t="s">
        <v>111</v>
      </c>
      <c r="R10" s="121" t="s">
        <v>110</v>
      </c>
      <c r="S10" s="121" t="s">
        <v>109</v>
      </c>
      <c r="T10" s="121" t="s">
        <v>102</v>
      </c>
      <c r="U10" s="121" t="s">
        <v>108</v>
      </c>
      <c r="V10" s="89">
        <v>0.7142857142857143</v>
      </c>
      <c r="W10" s="115" t="s">
        <v>98</v>
      </c>
      <c r="X10" s="86"/>
      <c r="Y10" s="45"/>
      <c r="Z10" s="42"/>
      <c r="AA10" s="22"/>
      <c r="AB10" s="22"/>
      <c r="AC10" s="74"/>
      <c r="AD10" s="74"/>
    </row>
    <row r="11" spans="1:30" x14ac:dyDescent="0.25">
      <c r="A11" s="95"/>
      <c r="B11" s="103"/>
      <c r="C11" s="104"/>
      <c r="D11" s="105"/>
      <c r="E11" s="106"/>
      <c r="F11" s="106"/>
      <c r="G11" s="107"/>
      <c r="H11" s="104"/>
      <c r="I11" s="104"/>
      <c r="J11" s="104"/>
      <c r="K11" s="104"/>
      <c r="L11" s="104"/>
      <c r="M11" s="104"/>
      <c r="N11" s="104"/>
      <c r="O11" s="104"/>
      <c r="P11" s="104"/>
      <c r="Q11" s="107"/>
      <c r="R11" s="107"/>
      <c r="S11" s="107"/>
      <c r="T11" s="107"/>
      <c r="U11" s="107"/>
      <c r="V11" s="104"/>
      <c r="W11" s="104"/>
      <c r="X11" s="108"/>
      <c r="Y11" s="45"/>
      <c r="Z11" s="42"/>
      <c r="AA11" s="22"/>
      <c r="AB11" s="22"/>
      <c r="AC11" s="74"/>
      <c r="AD11" s="74"/>
    </row>
    <row r="12" spans="1:30" x14ac:dyDescent="0.25">
      <c r="A12" s="1"/>
      <c r="B12" s="77" t="s">
        <v>85</v>
      </c>
      <c r="C12" s="21" t="s">
        <v>62</v>
      </c>
      <c r="D12" s="72" t="s">
        <v>63</v>
      </c>
      <c r="E12" s="78" t="s">
        <v>1</v>
      </c>
      <c r="F12" s="22"/>
      <c r="G12" s="79" t="s">
        <v>64</v>
      </c>
      <c r="H12" s="80" t="s">
        <v>65</v>
      </c>
      <c r="I12" s="80" t="s">
        <v>31</v>
      </c>
      <c r="J12" s="16" t="s">
        <v>66</v>
      </c>
      <c r="K12" s="81" t="s">
        <v>67</v>
      </c>
      <c r="L12" s="81" t="s">
        <v>68</v>
      </c>
      <c r="M12" s="79" t="s">
        <v>69</v>
      </c>
      <c r="N12" s="79" t="s">
        <v>30</v>
      </c>
      <c r="O12" s="80" t="s">
        <v>70</v>
      </c>
      <c r="P12" s="79" t="s">
        <v>65</v>
      </c>
      <c r="Q12" s="118" t="s">
        <v>17</v>
      </c>
      <c r="R12" s="118">
        <v>1</v>
      </c>
      <c r="S12" s="118">
        <v>2</v>
      </c>
      <c r="T12" s="118">
        <v>3</v>
      </c>
      <c r="U12" s="118" t="s">
        <v>71</v>
      </c>
      <c r="V12" s="16" t="s">
        <v>22</v>
      </c>
      <c r="W12" s="15" t="s">
        <v>72</v>
      </c>
      <c r="X12" s="15" t="s">
        <v>73</v>
      </c>
      <c r="Y12" s="74"/>
      <c r="Z12" s="74"/>
      <c r="AA12" s="74"/>
      <c r="AB12" s="74"/>
      <c r="AC12" s="74"/>
      <c r="AD12" s="74"/>
    </row>
    <row r="13" spans="1:30" x14ac:dyDescent="0.25">
      <c r="A13" s="8"/>
      <c r="B13" s="82" t="s">
        <v>86</v>
      </c>
      <c r="C13" s="83" t="s">
        <v>87</v>
      </c>
      <c r="D13" s="84" t="s">
        <v>76</v>
      </c>
      <c r="E13" s="85" t="s">
        <v>35</v>
      </c>
      <c r="F13" s="22"/>
      <c r="G13" s="86"/>
      <c r="H13" s="88"/>
      <c r="I13" s="86">
        <v>1</v>
      </c>
      <c r="J13" s="87"/>
      <c r="K13" s="87"/>
      <c r="L13" s="87" t="s">
        <v>88</v>
      </c>
      <c r="M13" s="87">
        <v>1</v>
      </c>
      <c r="N13" s="86"/>
      <c r="O13" s="88"/>
      <c r="P13" s="86"/>
      <c r="Q13" s="119"/>
      <c r="R13" s="119"/>
      <c r="S13" s="119"/>
      <c r="T13" s="119"/>
      <c r="U13" s="119"/>
      <c r="V13" s="89"/>
      <c r="W13" s="82" t="s">
        <v>89</v>
      </c>
      <c r="X13" s="86">
        <v>950</v>
      </c>
      <c r="Y13" s="74"/>
      <c r="Z13" s="74"/>
      <c r="AA13" s="74"/>
      <c r="AB13" s="74"/>
      <c r="AC13" s="74"/>
      <c r="AD13" s="74"/>
    </row>
    <row r="14" spans="1:30" x14ac:dyDescent="0.25">
      <c r="A14" s="8"/>
      <c r="B14" s="82" t="s">
        <v>90</v>
      </c>
      <c r="C14" s="83" t="s">
        <v>91</v>
      </c>
      <c r="D14" s="84" t="s">
        <v>76</v>
      </c>
      <c r="E14" s="114" t="s">
        <v>35</v>
      </c>
      <c r="F14" s="71"/>
      <c r="G14" s="86"/>
      <c r="H14" s="88"/>
      <c r="I14" s="86">
        <v>1</v>
      </c>
      <c r="J14" s="87" t="s">
        <v>112</v>
      </c>
      <c r="K14" s="87">
        <v>5</v>
      </c>
      <c r="L14" s="87"/>
      <c r="M14" s="87">
        <v>1</v>
      </c>
      <c r="N14" s="86"/>
      <c r="O14" s="88">
        <v>1</v>
      </c>
      <c r="P14" s="86">
        <v>1</v>
      </c>
      <c r="Q14" s="119" t="s">
        <v>113</v>
      </c>
      <c r="R14" s="119" t="s">
        <v>108</v>
      </c>
      <c r="S14" s="119" t="s">
        <v>110</v>
      </c>
      <c r="T14" s="119" t="s">
        <v>114</v>
      </c>
      <c r="U14" s="119" t="s">
        <v>114</v>
      </c>
      <c r="V14" s="126">
        <v>0.375</v>
      </c>
      <c r="W14" s="82" t="s">
        <v>89</v>
      </c>
      <c r="X14" s="86">
        <v>163</v>
      </c>
      <c r="Y14" s="74"/>
      <c r="Z14" s="74"/>
      <c r="AA14" s="74"/>
      <c r="AB14" s="74"/>
      <c r="AC14" s="74"/>
      <c r="AD14" s="74"/>
    </row>
    <row r="15" spans="1:30" x14ac:dyDescent="0.25">
      <c r="A15" s="8"/>
      <c r="B15" s="21" t="s">
        <v>7</v>
      </c>
      <c r="C15" s="16"/>
      <c r="D15" s="15"/>
      <c r="E15" s="91"/>
      <c r="F15" s="92"/>
      <c r="G15" s="17"/>
      <c r="H15" s="17"/>
      <c r="I15" s="17">
        <f>SUM(I13:I14)</f>
        <v>2</v>
      </c>
      <c r="J15" s="16"/>
      <c r="K15" s="16"/>
      <c r="L15" s="16"/>
      <c r="M15" s="17">
        <f t="shared" ref="M15:P15" si="1">SUM(M13:M14)</f>
        <v>2</v>
      </c>
      <c r="N15" s="17"/>
      <c r="O15" s="17">
        <f t="shared" si="1"/>
        <v>1</v>
      </c>
      <c r="P15" s="17">
        <f t="shared" si="1"/>
        <v>1</v>
      </c>
      <c r="Q15" s="94"/>
      <c r="R15" s="94"/>
      <c r="S15" s="94"/>
      <c r="T15" s="94"/>
      <c r="U15" s="94"/>
      <c r="V15" s="40"/>
      <c r="W15" s="93"/>
      <c r="X15" s="94"/>
      <c r="Y15" s="74"/>
      <c r="Z15" s="74"/>
      <c r="AA15" s="74"/>
      <c r="AB15" s="74"/>
      <c r="AC15" s="74"/>
      <c r="AD15" s="74"/>
    </row>
    <row r="16" spans="1:30" x14ac:dyDescent="0.25">
      <c r="A16" s="95"/>
      <c r="B16" s="103"/>
      <c r="C16" s="104"/>
      <c r="D16" s="105"/>
      <c r="E16" s="106"/>
      <c r="F16" s="106"/>
      <c r="G16" s="107"/>
      <c r="H16" s="104"/>
      <c r="I16" s="104"/>
      <c r="J16" s="104"/>
      <c r="K16" s="104"/>
      <c r="L16" s="104"/>
      <c r="M16" s="104"/>
      <c r="N16" s="104"/>
      <c r="O16" s="104"/>
      <c r="P16" s="104"/>
      <c r="Q16" s="107"/>
      <c r="R16" s="107"/>
      <c r="S16" s="107"/>
      <c r="T16" s="107"/>
      <c r="U16" s="107"/>
      <c r="V16" s="104"/>
      <c r="W16" s="104"/>
      <c r="X16" s="108"/>
      <c r="Y16" s="45"/>
      <c r="Z16" s="42"/>
      <c r="AA16" s="22"/>
      <c r="AB16" s="22"/>
      <c r="AC16" s="74"/>
      <c r="AD16" s="74"/>
    </row>
    <row r="17" spans="1:30" x14ac:dyDescent="0.25">
      <c r="A17" s="8"/>
      <c r="B17" s="64"/>
      <c r="C17" s="42"/>
      <c r="D17" s="64"/>
      <c r="E17" s="109"/>
      <c r="G17" s="42"/>
      <c r="H17" s="45"/>
      <c r="I17" s="42"/>
      <c r="J17" s="22"/>
      <c r="K17" s="22"/>
      <c r="L17" s="22"/>
      <c r="M17" s="42"/>
      <c r="N17" s="42"/>
      <c r="O17" s="42"/>
      <c r="P17" s="42"/>
      <c r="Q17" s="122"/>
      <c r="R17" s="122"/>
      <c r="S17" s="122"/>
      <c r="T17" s="122"/>
      <c r="U17" s="122"/>
      <c r="V17" s="42"/>
      <c r="W17" s="64"/>
      <c r="X17" s="42"/>
      <c r="Y17" s="74"/>
      <c r="Z17" s="74"/>
      <c r="AA17" s="74"/>
      <c r="AB17" s="74"/>
      <c r="AC17" s="74"/>
      <c r="AD17" s="74"/>
    </row>
    <row r="18" spans="1:30" x14ac:dyDescent="0.25">
      <c r="A18" s="8"/>
      <c r="B18" s="64"/>
      <c r="C18" s="42"/>
      <c r="D18" s="64"/>
      <c r="E18" s="109"/>
      <c r="G18" s="42"/>
      <c r="H18" s="45"/>
      <c r="I18" s="42"/>
      <c r="J18" s="22"/>
      <c r="K18" s="22"/>
      <c r="L18" s="22"/>
      <c r="M18" s="42"/>
      <c r="N18" s="42"/>
      <c r="O18" s="42"/>
      <c r="P18" s="42"/>
      <c r="Q18" s="122"/>
      <c r="R18" s="122"/>
      <c r="S18" s="122"/>
      <c r="T18" s="122"/>
      <c r="U18" s="122"/>
      <c r="V18" s="42"/>
      <c r="W18" s="64"/>
      <c r="X18" s="42"/>
      <c r="Y18" s="74"/>
      <c r="Z18" s="74"/>
      <c r="AA18" s="74"/>
      <c r="AB18" s="74"/>
      <c r="AC18" s="74"/>
      <c r="AD18" s="74"/>
    </row>
    <row r="19" spans="1:30" x14ac:dyDescent="0.25">
      <c r="A19" s="8"/>
      <c r="B19" s="64"/>
      <c r="C19" s="42"/>
      <c r="D19" s="64"/>
      <c r="E19" s="109"/>
      <c r="G19" s="42"/>
      <c r="H19" s="45"/>
      <c r="I19" s="42"/>
      <c r="J19" s="22"/>
      <c r="K19" s="22"/>
      <c r="L19" s="22"/>
      <c r="M19" s="42"/>
      <c r="N19" s="42"/>
      <c r="O19" s="42"/>
      <c r="P19" s="42"/>
      <c r="Q19" s="122"/>
      <c r="R19" s="122"/>
      <c r="S19" s="122"/>
      <c r="T19" s="122"/>
      <c r="U19" s="122"/>
      <c r="V19" s="42"/>
      <c r="W19" s="64"/>
      <c r="X19" s="42"/>
      <c r="Y19" s="74"/>
      <c r="Z19" s="74"/>
      <c r="AA19" s="74"/>
      <c r="AB19" s="74"/>
      <c r="AC19" s="74"/>
      <c r="AD19" s="74"/>
    </row>
    <row r="20" spans="1:30" x14ac:dyDescent="0.25">
      <c r="A20" s="8"/>
      <c r="B20" s="64"/>
      <c r="C20" s="42"/>
      <c r="D20" s="64"/>
      <c r="E20" s="109"/>
      <c r="G20" s="42"/>
      <c r="H20" s="45"/>
      <c r="I20" s="42"/>
      <c r="J20" s="22"/>
      <c r="K20" s="22"/>
      <c r="L20" s="22"/>
      <c r="M20" s="42"/>
      <c r="N20" s="42"/>
      <c r="O20" s="42"/>
      <c r="P20" s="42"/>
      <c r="Q20" s="122"/>
      <c r="R20" s="122"/>
      <c r="S20" s="122"/>
      <c r="T20" s="122"/>
      <c r="U20" s="122"/>
      <c r="V20" s="42"/>
      <c r="W20" s="64"/>
      <c r="X20" s="42"/>
      <c r="Y20" s="74"/>
      <c r="Z20" s="74"/>
      <c r="AA20" s="74"/>
      <c r="AB20" s="74"/>
      <c r="AC20" s="74"/>
      <c r="AD20" s="74"/>
    </row>
    <row r="21" spans="1:30" x14ac:dyDescent="0.25">
      <c r="A21" s="8"/>
      <c r="B21" s="64"/>
      <c r="C21" s="42"/>
      <c r="D21" s="64"/>
      <c r="E21" s="109"/>
      <c r="G21" s="42"/>
      <c r="H21" s="45"/>
      <c r="I21" s="42"/>
      <c r="J21" s="22"/>
      <c r="K21" s="22"/>
      <c r="L21" s="22"/>
      <c r="M21" s="42"/>
      <c r="N21" s="42"/>
      <c r="O21" s="42"/>
      <c r="P21" s="42"/>
      <c r="Q21" s="122"/>
      <c r="R21" s="122"/>
      <c r="S21" s="122"/>
      <c r="T21" s="122"/>
      <c r="U21" s="122"/>
      <c r="V21" s="42"/>
      <c r="W21" s="64"/>
      <c r="X21" s="42"/>
      <c r="Y21" s="74"/>
      <c r="Z21" s="74"/>
      <c r="AA21" s="74"/>
      <c r="AB21" s="74"/>
      <c r="AC21" s="74"/>
      <c r="AD21" s="74"/>
    </row>
    <row r="22" spans="1:30" x14ac:dyDescent="0.25">
      <c r="A22" s="8"/>
      <c r="B22" s="64"/>
      <c r="C22" s="42"/>
      <c r="D22" s="64"/>
      <c r="E22" s="109"/>
      <c r="G22" s="42"/>
      <c r="H22" s="45"/>
      <c r="I22" s="42"/>
      <c r="J22" s="22"/>
      <c r="K22" s="22"/>
      <c r="L22" s="22"/>
      <c r="M22" s="42"/>
      <c r="N22" s="42"/>
      <c r="O22" s="42"/>
      <c r="P22" s="42"/>
      <c r="Q22" s="122"/>
      <c r="R22" s="122"/>
      <c r="S22" s="122"/>
      <c r="T22" s="122"/>
      <c r="U22" s="122"/>
      <c r="V22" s="42"/>
      <c r="W22" s="64"/>
      <c r="X22" s="42"/>
      <c r="Y22" s="74"/>
      <c r="Z22" s="74"/>
      <c r="AA22" s="74"/>
      <c r="AB22" s="74"/>
      <c r="AC22" s="74"/>
      <c r="AD22" s="74"/>
    </row>
    <row r="23" spans="1:30" x14ac:dyDescent="0.25">
      <c r="A23" s="8"/>
      <c r="B23" s="64"/>
      <c r="C23" s="42"/>
      <c r="D23" s="64"/>
      <c r="E23" s="109"/>
      <c r="G23" s="42"/>
      <c r="H23" s="45"/>
      <c r="I23" s="42"/>
      <c r="J23" s="22"/>
      <c r="K23" s="22"/>
      <c r="L23" s="22"/>
      <c r="M23" s="42"/>
      <c r="N23" s="42"/>
      <c r="O23" s="42"/>
      <c r="P23" s="42"/>
      <c r="Q23" s="122"/>
      <c r="R23" s="122"/>
      <c r="S23" s="122"/>
      <c r="T23" s="122"/>
      <c r="U23" s="122"/>
      <c r="V23" s="42"/>
      <c r="W23" s="64"/>
      <c r="X23" s="42"/>
      <c r="Y23" s="74"/>
      <c r="Z23" s="74"/>
      <c r="AA23" s="74"/>
      <c r="AB23" s="74"/>
      <c r="AC23" s="74"/>
      <c r="AD23" s="74"/>
    </row>
    <row r="24" spans="1:30" x14ac:dyDescent="0.25">
      <c r="A24" s="8"/>
      <c r="B24" s="64"/>
      <c r="C24" s="42"/>
      <c r="D24" s="64"/>
      <c r="E24" s="109"/>
      <c r="G24" s="42"/>
      <c r="H24" s="45"/>
      <c r="I24" s="42"/>
      <c r="J24" s="22"/>
      <c r="K24" s="22"/>
      <c r="L24" s="22"/>
      <c r="M24" s="42"/>
      <c r="N24" s="42"/>
      <c r="O24" s="42"/>
      <c r="P24" s="42"/>
      <c r="Q24" s="122"/>
      <c r="R24" s="122"/>
      <c r="S24" s="122"/>
      <c r="T24" s="122"/>
      <c r="U24" s="122"/>
      <c r="V24" s="42"/>
      <c r="W24" s="64"/>
      <c r="X24" s="42"/>
      <c r="Y24" s="74"/>
      <c r="Z24" s="74"/>
      <c r="AA24" s="74"/>
      <c r="AB24" s="74"/>
      <c r="AC24" s="74"/>
      <c r="AD24" s="74"/>
    </row>
    <row r="25" spans="1:30" x14ac:dyDescent="0.25">
      <c r="A25" s="8"/>
      <c r="B25" s="64"/>
      <c r="C25" s="42"/>
      <c r="D25" s="64"/>
      <c r="E25" s="109"/>
      <c r="G25" s="42"/>
      <c r="H25" s="45"/>
      <c r="I25" s="42"/>
      <c r="J25" s="22"/>
      <c r="K25" s="22"/>
      <c r="L25" s="22"/>
      <c r="M25" s="42"/>
      <c r="N25" s="42"/>
      <c r="O25" s="42"/>
      <c r="P25" s="42"/>
      <c r="Q25" s="122"/>
      <c r="R25" s="122"/>
      <c r="S25" s="122"/>
      <c r="T25" s="122"/>
      <c r="U25" s="122"/>
      <c r="V25" s="42"/>
      <c r="W25" s="64"/>
      <c r="X25" s="42"/>
      <c r="Y25" s="74"/>
      <c r="Z25" s="74"/>
      <c r="AA25" s="74"/>
      <c r="AB25" s="74"/>
      <c r="AC25" s="74"/>
      <c r="AD25" s="74"/>
    </row>
    <row r="26" spans="1:30" x14ac:dyDescent="0.25">
      <c r="A26" s="8"/>
      <c r="B26" s="64"/>
      <c r="C26" s="42"/>
      <c r="D26" s="64"/>
      <c r="E26" s="109"/>
      <c r="G26" s="42"/>
      <c r="H26" s="45"/>
      <c r="I26" s="42"/>
      <c r="J26" s="22"/>
      <c r="K26" s="22"/>
      <c r="L26" s="22"/>
      <c r="M26" s="42"/>
      <c r="N26" s="42"/>
      <c r="O26" s="42"/>
      <c r="P26" s="42"/>
      <c r="Q26" s="122"/>
      <c r="R26" s="122"/>
      <c r="S26" s="122"/>
      <c r="T26" s="122"/>
      <c r="U26" s="122"/>
      <c r="V26" s="42"/>
      <c r="W26" s="64"/>
      <c r="X26" s="42"/>
      <c r="Y26" s="74"/>
      <c r="Z26" s="74"/>
      <c r="AA26" s="74"/>
      <c r="AB26" s="74"/>
      <c r="AC26" s="74"/>
      <c r="AD26" s="74"/>
    </row>
    <row r="27" spans="1:30" x14ac:dyDescent="0.25">
      <c r="A27" s="8"/>
      <c r="B27" s="64"/>
      <c r="C27" s="42"/>
      <c r="D27" s="64"/>
      <c r="E27" s="109"/>
      <c r="G27" s="42"/>
      <c r="H27" s="45"/>
      <c r="I27" s="42"/>
      <c r="J27" s="22"/>
      <c r="K27" s="22"/>
      <c r="L27" s="22"/>
      <c r="M27" s="42"/>
      <c r="N27" s="42"/>
      <c r="O27" s="42"/>
      <c r="P27" s="42"/>
      <c r="Q27" s="122"/>
      <c r="R27" s="122"/>
      <c r="S27" s="122"/>
      <c r="T27" s="122"/>
      <c r="U27" s="122"/>
      <c r="V27" s="42"/>
      <c r="W27" s="64"/>
      <c r="X27" s="42"/>
      <c r="Y27" s="74"/>
      <c r="Z27" s="74"/>
      <c r="AA27" s="74"/>
      <c r="AB27" s="74"/>
      <c r="AC27" s="74"/>
      <c r="AD27" s="74"/>
    </row>
    <row r="28" spans="1:30" x14ac:dyDescent="0.25">
      <c r="A28" s="8"/>
      <c r="B28" s="64"/>
      <c r="C28" s="42"/>
      <c r="D28" s="64"/>
      <c r="E28" s="109"/>
      <c r="G28" s="42"/>
      <c r="H28" s="45"/>
      <c r="I28" s="42"/>
      <c r="J28" s="22"/>
      <c r="K28" s="22"/>
      <c r="L28" s="22"/>
      <c r="M28" s="42"/>
      <c r="N28" s="42"/>
      <c r="O28" s="42"/>
      <c r="P28" s="42"/>
      <c r="Q28" s="122"/>
      <c r="R28" s="122"/>
      <c r="S28" s="122"/>
      <c r="T28" s="122"/>
      <c r="U28" s="122"/>
      <c r="V28" s="42"/>
      <c r="W28" s="64"/>
      <c r="X28" s="42"/>
      <c r="Y28" s="74"/>
      <c r="Z28" s="74"/>
      <c r="AA28" s="74"/>
      <c r="AB28" s="74"/>
      <c r="AC28" s="74"/>
      <c r="AD28" s="74"/>
    </row>
    <row r="29" spans="1:30" x14ac:dyDescent="0.25">
      <c r="A29" s="8"/>
      <c r="B29" s="64"/>
      <c r="C29" s="42"/>
      <c r="D29" s="64"/>
      <c r="E29" s="109"/>
      <c r="G29" s="42"/>
      <c r="H29" s="45"/>
      <c r="I29" s="42"/>
      <c r="J29" s="22"/>
      <c r="K29" s="22"/>
      <c r="L29" s="22"/>
      <c r="M29" s="42"/>
      <c r="N29" s="42"/>
      <c r="O29" s="42"/>
      <c r="P29" s="42"/>
      <c r="Q29" s="122"/>
      <c r="R29" s="122"/>
      <c r="S29" s="122"/>
      <c r="T29" s="122"/>
      <c r="U29" s="122"/>
      <c r="V29" s="42"/>
      <c r="W29" s="64"/>
      <c r="X29" s="42"/>
      <c r="Y29" s="74"/>
      <c r="Z29" s="74"/>
      <c r="AA29" s="74"/>
      <c r="AB29" s="74"/>
      <c r="AC29" s="74"/>
      <c r="AD29" s="74"/>
    </row>
    <row r="30" spans="1:30" x14ac:dyDescent="0.25">
      <c r="A30" s="8"/>
      <c r="B30" s="64"/>
      <c r="C30" s="42"/>
      <c r="D30" s="64"/>
      <c r="E30" s="109"/>
      <c r="G30" s="42"/>
      <c r="H30" s="45"/>
      <c r="I30" s="42"/>
      <c r="J30" s="22"/>
      <c r="K30" s="22"/>
      <c r="L30" s="22"/>
      <c r="M30" s="42"/>
      <c r="N30" s="42"/>
      <c r="O30" s="42"/>
      <c r="P30" s="42"/>
      <c r="Q30" s="122"/>
      <c r="R30" s="122"/>
      <c r="S30" s="122"/>
      <c r="T30" s="122"/>
      <c r="U30" s="122"/>
      <c r="V30" s="42"/>
      <c r="W30" s="64"/>
      <c r="X30" s="42"/>
      <c r="Y30" s="74"/>
      <c r="Z30" s="74"/>
      <c r="AA30" s="74"/>
      <c r="AB30" s="74"/>
      <c r="AC30" s="74"/>
      <c r="AD30" s="74"/>
    </row>
    <row r="31" spans="1:30" x14ac:dyDescent="0.25">
      <c r="A31" s="8"/>
      <c r="B31" s="64"/>
      <c r="C31" s="42"/>
      <c r="D31" s="64"/>
      <c r="E31" s="109"/>
      <c r="G31" s="42"/>
      <c r="H31" s="45"/>
      <c r="I31" s="42"/>
      <c r="J31" s="22"/>
      <c r="K31" s="22"/>
      <c r="L31" s="22"/>
      <c r="M31" s="42"/>
      <c r="N31" s="42"/>
      <c r="O31" s="42"/>
      <c r="P31" s="42"/>
      <c r="Q31" s="122"/>
      <c r="R31" s="122"/>
      <c r="S31" s="122"/>
      <c r="T31" s="122"/>
      <c r="U31" s="122"/>
      <c r="V31" s="42"/>
      <c r="W31" s="64"/>
      <c r="X31" s="42"/>
      <c r="Y31" s="74"/>
      <c r="Z31" s="74"/>
      <c r="AA31" s="74"/>
      <c r="AB31" s="74"/>
      <c r="AC31" s="74"/>
      <c r="AD31" s="74"/>
    </row>
    <row r="32" spans="1:30" x14ac:dyDescent="0.25">
      <c r="A32" s="8"/>
      <c r="B32" s="64"/>
      <c r="C32" s="42"/>
      <c r="D32" s="64"/>
      <c r="E32" s="109"/>
      <c r="G32" s="42"/>
      <c r="H32" s="45"/>
      <c r="I32" s="42"/>
      <c r="J32" s="22"/>
      <c r="K32" s="22"/>
      <c r="L32" s="22"/>
      <c r="M32" s="42"/>
      <c r="N32" s="42"/>
      <c r="O32" s="42"/>
      <c r="P32" s="42"/>
      <c r="Q32" s="122"/>
      <c r="R32" s="122"/>
      <c r="S32" s="122"/>
      <c r="T32" s="122"/>
      <c r="U32" s="122"/>
      <c r="V32" s="42"/>
      <c r="W32" s="64"/>
      <c r="X32" s="42"/>
      <c r="Y32" s="74"/>
      <c r="Z32" s="74"/>
      <c r="AA32" s="74"/>
      <c r="AB32" s="74"/>
      <c r="AC32" s="74"/>
      <c r="AD32" s="74"/>
    </row>
    <row r="33" spans="1:30" x14ac:dyDescent="0.25">
      <c r="A33" s="8"/>
      <c r="B33" s="64"/>
      <c r="C33" s="42"/>
      <c r="D33" s="64"/>
      <c r="E33" s="109"/>
      <c r="G33" s="42"/>
      <c r="H33" s="45"/>
      <c r="I33" s="42"/>
      <c r="J33" s="22"/>
      <c r="K33" s="22"/>
      <c r="L33" s="22"/>
      <c r="M33" s="42"/>
      <c r="N33" s="42"/>
      <c r="O33" s="42"/>
      <c r="P33" s="42"/>
      <c r="Q33" s="122"/>
      <c r="R33" s="122"/>
      <c r="S33" s="122"/>
      <c r="T33" s="122"/>
      <c r="U33" s="122"/>
      <c r="V33" s="42"/>
      <c r="W33" s="64"/>
      <c r="X33" s="42"/>
      <c r="Y33" s="74"/>
      <c r="Z33" s="74"/>
      <c r="AA33" s="74"/>
      <c r="AB33" s="74"/>
      <c r="AC33" s="74"/>
      <c r="AD33" s="74"/>
    </row>
    <row r="34" spans="1:30" x14ac:dyDescent="0.25">
      <c r="A34" s="8"/>
      <c r="B34" s="64"/>
      <c r="C34" s="42"/>
      <c r="D34" s="64"/>
      <c r="E34" s="109"/>
      <c r="G34" s="42"/>
      <c r="H34" s="45"/>
      <c r="I34" s="42"/>
      <c r="J34" s="22"/>
      <c r="K34" s="22"/>
      <c r="L34" s="22"/>
      <c r="M34" s="42"/>
      <c r="N34" s="42"/>
      <c r="O34" s="42"/>
      <c r="P34" s="42"/>
      <c r="Q34" s="122"/>
      <c r="R34" s="122"/>
      <c r="S34" s="122"/>
      <c r="T34" s="122"/>
      <c r="U34" s="122"/>
      <c r="V34" s="42"/>
      <c r="W34" s="64"/>
      <c r="X34" s="42"/>
      <c r="Y34" s="74"/>
      <c r="Z34" s="74"/>
      <c r="AA34" s="74"/>
      <c r="AB34" s="74"/>
      <c r="AC34" s="74"/>
      <c r="AD34" s="74"/>
    </row>
    <row r="35" spans="1:30" x14ac:dyDescent="0.25">
      <c r="A35" s="8"/>
      <c r="B35" s="64"/>
      <c r="C35" s="42"/>
      <c r="D35" s="64"/>
      <c r="E35" s="109"/>
      <c r="G35" s="42"/>
      <c r="H35" s="45"/>
      <c r="I35" s="42"/>
      <c r="J35" s="22"/>
      <c r="K35" s="22"/>
      <c r="L35" s="22"/>
      <c r="M35" s="42"/>
      <c r="N35" s="42"/>
      <c r="O35" s="42"/>
      <c r="P35" s="42"/>
      <c r="Q35" s="122"/>
      <c r="R35" s="122"/>
      <c r="S35" s="122"/>
      <c r="T35" s="122"/>
      <c r="U35" s="122"/>
      <c r="V35" s="42"/>
      <c r="W35" s="64"/>
      <c r="X35" s="42"/>
      <c r="Y35" s="74"/>
      <c r="Z35" s="74"/>
      <c r="AA35" s="74"/>
      <c r="AB35" s="74"/>
      <c r="AC35" s="74"/>
      <c r="AD35" s="74"/>
    </row>
    <row r="36" spans="1:30" x14ac:dyDescent="0.25">
      <c r="A36" s="8"/>
      <c r="B36" s="64"/>
      <c r="C36" s="42"/>
      <c r="D36" s="64"/>
      <c r="E36" s="109"/>
      <c r="G36" s="42"/>
      <c r="H36" s="45"/>
      <c r="I36" s="42"/>
      <c r="J36" s="22"/>
      <c r="K36" s="22"/>
      <c r="L36" s="22"/>
      <c r="M36" s="42"/>
      <c r="N36" s="42"/>
      <c r="O36" s="42"/>
      <c r="P36" s="42"/>
      <c r="Q36" s="122"/>
      <c r="R36" s="122"/>
      <c r="S36" s="122"/>
      <c r="T36" s="122"/>
      <c r="U36" s="122"/>
      <c r="V36" s="42"/>
      <c r="W36" s="64"/>
      <c r="X36" s="42"/>
      <c r="Y36" s="74"/>
      <c r="Z36" s="74"/>
      <c r="AA36" s="74"/>
      <c r="AB36" s="74"/>
      <c r="AC36" s="74"/>
      <c r="AD36" s="74"/>
    </row>
    <row r="37" spans="1:30" x14ac:dyDescent="0.25">
      <c r="A37" s="8"/>
      <c r="B37" s="64"/>
      <c r="C37" s="42"/>
      <c r="D37" s="64"/>
      <c r="E37" s="109"/>
      <c r="G37" s="42"/>
      <c r="H37" s="45"/>
      <c r="I37" s="42"/>
      <c r="J37" s="22"/>
      <c r="K37" s="22"/>
      <c r="L37" s="22"/>
      <c r="M37" s="42"/>
      <c r="N37" s="42"/>
      <c r="O37" s="42"/>
      <c r="P37" s="42"/>
      <c r="Q37" s="122"/>
      <c r="R37" s="122"/>
      <c r="S37" s="122"/>
      <c r="T37" s="122"/>
      <c r="U37" s="122"/>
      <c r="V37" s="42"/>
      <c r="W37" s="64"/>
      <c r="X37" s="42"/>
      <c r="Y37" s="74"/>
      <c r="Z37" s="74"/>
      <c r="AA37" s="74"/>
      <c r="AB37" s="74"/>
      <c r="AC37" s="74"/>
      <c r="AD37" s="74"/>
    </row>
    <row r="38" spans="1:30" x14ac:dyDescent="0.25">
      <c r="A38" s="8"/>
      <c r="B38" s="64"/>
      <c r="C38" s="42"/>
      <c r="D38" s="64"/>
      <c r="E38" s="109"/>
      <c r="G38" s="42"/>
      <c r="H38" s="45"/>
      <c r="I38" s="42"/>
      <c r="J38" s="22"/>
      <c r="K38" s="22"/>
      <c r="L38" s="22"/>
      <c r="M38" s="42"/>
      <c r="N38" s="42"/>
      <c r="O38" s="42"/>
      <c r="P38" s="42"/>
      <c r="Q38" s="122"/>
      <c r="R38" s="122"/>
      <c r="S38" s="122"/>
      <c r="T38" s="122"/>
      <c r="U38" s="122"/>
      <c r="V38" s="42"/>
      <c r="W38" s="64"/>
      <c r="X38" s="42"/>
      <c r="Y38" s="74"/>
      <c r="Z38" s="74"/>
      <c r="AA38" s="74"/>
      <c r="AB38" s="74"/>
      <c r="AC38" s="74"/>
      <c r="AD38" s="74"/>
    </row>
    <row r="39" spans="1:30" x14ac:dyDescent="0.25">
      <c r="A39" s="8"/>
      <c r="B39" s="64"/>
      <c r="C39" s="42"/>
      <c r="D39" s="64"/>
      <c r="E39" s="109"/>
      <c r="G39" s="42"/>
      <c r="H39" s="45"/>
      <c r="I39" s="42"/>
      <c r="J39" s="22"/>
      <c r="K39" s="22"/>
      <c r="L39" s="22"/>
      <c r="M39" s="42"/>
      <c r="N39" s="42"/>
      <c r="O39" s="42"/>
      <c r="P39" s="42"/>
      <c r="Q39" s="122"/>
      <c r="R39" s="122"/>
      <c r="S39" s="122"/>
      <c r="T39" s="122"/>
      <c r="U39" s="122"/>
      <c r="V39" s="42"/>
      <c r="W39" s="64"/>
      <c r="X39" s="42"/>
      <c r="Y39" s="74"/>
      <c r="Z39" s="74"/>
      <c r="AA39" s="74"/>
      <c r="AB39" s="74"/>
      <c r="AC39" s="74"/>
      <c r="AD39" s="74"/>
    </row>
    <row r="40" spans="1:30" x14ac:dyDescent="0.25">
      <c r="A40" s="8"/>
      <c r="B40" s="64"/>
      <c r="C40" s="42"/>
      <c r="D40" s="64"/>
      <c r="E40" s="109"/>
      <c r="G40" s="42"/>
      <c r="H40" s="45"/>
      <c r="I40" s="42"/>
      <c r="J40" s="22"/>
      <c r="K40" s="22"/>
      <c r="L40" s="22"/>
      <c r="M40" s="42"/>
      <c r="N40" s="42"/>
      <c r="O40" s="42"/>
      <c r="P40" s="42"/>
      <c r="Q40" s="122"/>
      <c r="R40" s="122"/>
      <c r="S40" s="122"/>
      <c r="T40" s="122"/>
      <c r="U40" s="122"/>
      <c r="V40" s="42"/>
      <c r="W40" s="64"/>
      <c r="X40" s="42"/>
      <c r="Y40" s="74"/>
      <c r="Z40" s="74"/>
      <c r="AA40" s="74"/>
      <c r="AB40" s="74"/>
      <c r="AC40" s="74"/>
      <c r="AD40" s="74"/>
    </row>
    <row r="41" spans="1:30" x14ac:dyDescent="0.25">
      <c r="A41" s="8"/>
      <c r="B41" s="64"/>
      <c r="C41" s="42"/>
      <c r="D41" s="64"/>
      <c r="E41" s="109"/>
      <c r="G41" s="42"/>
      <c r="H41" s="45"/>
      <c r="I41" s="42"/>
      <c r="J41" s="22"/>
      <c r="K41" s="22"/>
      <c r="L41" s="22"/>
      <c r="M41" s="42"/>
      <c r="N41" s="42"/>
      <c r="O41" s="42"/>
      <c r="P41" s="42"/>
      <c r="Q41" s="122"/>
      <c r="R41" s="122"/>
      <c r="S41" s="122"/>
      <c r="T41" s="122"/>
      <c r="U41" s="122"/>
      <c r="V41" s="42"/>
      <c r="W41" s="64"/>
      <c r="X41" s="42"/>
      <c r="Y41" s="74"/>
      <c r="Z41" s="74"/>
      <c r="AA41" s="74"/>
      <c r="AB41" s="74"/>
      <c r="AC41" s="74"/>
      <c r="AD41" s="74"/>
    </row>
    <row r="42" spans="1:30" x14ac:dyDescent="0.25">
      <c r="A42" s="8"/>
      <c r="B42" s="64"/>
      <c r="C42" s="42"/>
      <c r="D42" s="64"/>
      <c r="E42" s="109"/>
      <c r="G42" s="42"/>
      <c r="H42" s="45"/>
      <c r="I42" s="42"/>
      <c r="J42" s="22"/>
      <c r="K42" s="22"/>
      <c r="L42" s="22"/>
      <c r="M42" s="42"/>
      <c r="N42" s="42"/>
      <c r="O42" s="42"/>
      <c r="P42" s="42"/>
      <c r="Q42" s="122"/>
      <c r="R42" s="122"/>
      <c r="S42" s="122"/>
      <c r="T42" s="122"/>
      <c r="U42" s="122"/>
      <c r="V42" s="42"/>
      <c r="W42" s="64"/>
      <c r="X42" s="42"/>
      <c r="Y42" s="74"/>
      <c r="Z42" s="74"/>
      <c r="AA42" s="74"/>
      <c r="AB42" s="74"/>
      <c r="AC42" s="74"/>
      <c r="AD42" s="74"/>
    </row>
    <row r="43" spans="1:30" x14ac:dyDescent="0.25">
      <c r="A43" s="8"/>
      <c r="B43" s="64"/>
      <c r="C43" s="42"/>
      <c r="D43" s="64"/>
      <c r="E43" s="109"/>
      <c r="G43" s="42"/>
      <c r="H43" s="45"/>
      <c r="I43" s="42"/>
      <c r="J43" s="22"/>
      <c r="K43" s="22"/>
      <c r="L43" s="22"/>
      <c r="M43" s="42"/>
      <c r="N43" s="42"/>
      <c r="O43" s="42"/>
      <c r="P43" s="42"/>
      <c r="Q43" s="122"/>
      <c r="R43" s="122"/>
      <c r="S43" s="122"/>
      <c r="T43" s="122"/>
      <c r="U43" s="122"/>
      <c r="V43" s="42"/>
      <c r="W43" s="64"/>
      <c r="X43" s="42"/>
      <c r="Y43" s="74"/>
      <c r="Z43" s="74"/>
      <c r="AA43" s="74"/>
      <c r="AB43" s="74"/>
      <c r="AC43" s="74"/>
      <c r="AD43" s="74"/>
    </row>
    <row r="44" spans="1:30" x14ac:dyDescent="0.25">
      <c r="A44" s="8"/>
      <c r="B44" s="64"/>
      <c r="C44" s="42"/>
      <c r="D44" s="64"/>
      <c r="E44" s="109"/>
      <c r="G44" s="42"/>
      <c r="H44" s="45"/>
      <c r="I44" s="42"/>
      <c r="J44" s="22"/>
      <c r="K44" s="22"/>
      <c r="L44" s="22"/>
      <c r="M44" s="42"/>
      <c r="N44" s="42"/>
      <c r="O44" s="42"/>
      <c r="P44" s="42"/>
      <c r="Q44" s="122"/>
      <c r="R44" s="122"/>
      <c r="S44" s="122"/>
      <c r="T44" s="122"/>
      <c r="U44" s="122"/>
      <c r="V44" s="42"/>
      <c r="W44" s="64"/>
      <c r="X44" s="42"/>
      <c r="Y44" s="74"/>
      <c r="Z44" s="74"/>
      <c r="AA44" s="74"/>
      <c r="AB44" s="74"/>
      <c r="AC44" s="74"/>
      <c r="AD44" s="74"/>
    </row>
    <row r="45" spans="1:30" x14ac:dyDescent="0.25">
      <c r="A45" s="8"/>
      <c r="B45" s="64"/>
      <c r="C45" s="42"/>
      <c r="D45" s="64"/>
      <c r="E45" s="64"/>
      <c r="F45" s="22"/>
      <c r="G45" s="42"/>
      <c r="H45" s="45"/>
      <c r="I45" s="42"/>
      <c r="J45" s="22"/>
      <c r="K45" s="22"/>
      <c r="L45" s="22"/>
      <c r="M45" s="22"/>
      <c r="N45" s="63"/>
      <c r="O45" s="63"/>
      <c r="P45" s="22"/>
      <c r="Q45" s="123"/>
      <c r="R45" s="123"/>
      <c r="S45" s="123"/>
      <c r="T45" s="123"/>
      <c r="U45" s="123"/>
      <c r="V45" s="22"/>
      <c r="W45" s="64"/>
      <c r="X45" s="22"/>
      <c r="Y45" s="74"/>
      <c r="Z45" s="74"/>
      <c r="AA45" s="74"/>
      <c r="AB45" s="74"/>
      <c r="AC45" s="74"/>
      <c r="AD45" s="74"/>
    </row>
    <row r="46" spans="1:30" x14ac:dyDescent="0.25">
      <c r="A46" s="8"/>
      <c r="B46" s="64"/>
      <c r="C46" s="42"/>
      <c r="D46" s="64"/>
      <c r="E46" s="64"/>
      <c r="F46" s="22"/>
      <c r="G46" s="42"/>
      <c r="H46" s="45"/>
      <c r="I46" s="42"/>
      <c r="J46" s="22"/>
      <c r="K46" s="22"/>
      <c r="L46" s="22"/>
      <c r="M46" s="22"/>
      <c r="N46" s="63"/>
      <c r="O46" s="63"/>
      <c r="P46" s="22"/>
      <c r="Q46" s="123"/>
      <c r="R46" s="123"/>
      <c r="S46" s="123"/>
      <c r="T46" s="123"/>
      <c r="U46" s="123"/>
      <c r="V46" s="22"/>
      <c r="W46" s="64"/>
      <c r="X46" s="22"/>
      <c r="Y46" s="74"/>
      <c r="Z46" s="74"/>
      <c r="AA46" s="74"/>
      <c r="AB46" s="74"/>
      <c r="AC46" s="74"/>
      <c r="AD46" s="74"/>
    </row>
    <row r="47" spans="1:30" x14ac:dyDescent="0.25">
      <c r="A47" s="8"/>
      <c r="B47" s="64"/>
      <c r="C47" s="42"/>
      <c r="D47" s="64"/>
      <c r="E47" s="64"/>
      <c r="F47" s="22"/>
      <c r="G47" s="42"/>
      <c r="H47" s="45"/>
      <c r="I47" s="42"/>
      <c r="J47" s="22"/>
      <c r="K47" s="22"/>
      <c r="L47" s="22"/>
      <c r="M47" s="22"/>
      <c r="N47" s="63"/>
      <c r="O47" s="63"/>
      <c r="P47" s="22"/>
      <c r="Q47" s="123"/>
      <c r="R47" s="123"/>
      <c r="S47" s="123"/>
      <c r="T47" s="123"/>
      <c r="U47" s="123"/>
      <c r="V47" s="22"/>
      <c r="W47" s="64"/>
      <c r="X47" s="22"/>
      <c r="Y47" s="74"/>
      <c r="Z47" s="74"/>
      <c r="AA47" s="74"/>
      <c r="AB47" s="74"/>
      <c r="AC47" s="74"/>
      <c r="AD47" s="74"/>
    </row>
    <row r="48" spans="1:30" x14ac:dyDescent="0.25">
      <c r="A48" s="8"/>
      <c r="B48" s="64"/>
      <c r="C48" s="42"/>
      <c r="D48" s="64"/>
      <c r="E48" s="64"/>
      <c r="F48" s="22"/>
      <c r="G48" s="42"/>
      <c r="H48" s="45"/>
      <c r="I48" s="42"/>
      <c r="J48" s="22"/>
      <c r="K48" s="22"/>
      <c r="L48" s="22"/>
      <c r="M48" s="22"/>
      <c r="N48" s="63"/>
      <c r="O48" s="63"/>
      <c r="P48" s="22"/>
      <c r="Q48" s="123"/>
      <c r="R48" s="123"/>
      <c r="S48" s="123"/>
      <c r="T48" s="123"/>
      <c r="U48" s="123"/>
      <c r="V48" s="22"/>
      <c r="W48" s="64"/>
      <c r="X48" s="22"/>
      <c r="Y48" s="74"/>
      <c r="Z48" s="74"/>
      <c r="AA48" s="74"/>
      <c r="AB48" s="74"/>
      <c r="AC48" s="74"/>
      <c r="AD48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93" zoomScaleNormal="93" workbookViewId="0"/>
  </sheetViews>
  <sheetFormatPr defaultRowHeight="14.25" x14ac:dyDescent="0.2"/>
  <cols>
    <col min="1" max="1" width="0.7109375" style="237" customWidth="1"/>
    <col min="2" max="2" width="6.7109375" style="255" customWidth="1"/>
    <col min="3" max="3" width="6.140625" style="65" customWidth="1"/>
    <col min="4" max="4" width="13.7109375" style="255" customWidth="1"/>
    <col min="5" max="5" width="6.42578125" style="65" customWidth="1"/>
    <col min="6" max="7" width="6.7109375" style="65" customWidth="1"/>
    <col min="8" max="8" width="9.7109375" style="256" customWidth="1"/>
    <col min="9" max="10" width="6.7109375" style="65" customWidth="1"/>
    <col min="11" max="11" width="9.7109375" style="257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55" customWidth="1"/>
    <col min="23" max="23" width="6.140625" style="65" customWidth="1"/>
    <col min="24" max="24" width="12.5703125" style="255" customWidth="1"/>
    <col min="25" max="29" width="6.7109375" style="65" customWidth="1"/>
    <col min="30" max="30" width="28.28515625" style="237" customWidth="1"/>
    <col min="31" max="16384" width="9.140625" style="237"/>
  </cols>
  <sheetData>
    <row r="1" spans="1:36" ht="15.6" customHeight="1" x14ac:dyDescent="0.25">
      <c r="A1" s="231"/>
      <c r="B1" s="9" t="s">
        <v>356</v>
      </c>
      <c r="C1" s="10"/>
      <c r="D1" s="232"/>
      <c r="E1" s="10"/>
      <c r="F1" s="142"/>
      <c r="G1" s="75"/>
      <c r="H1" s="233"/>
      <c r="I1" s="142"/>
      <c r="J1" s="75"/>
      <c r="K1" s="234"/>
      <c r="L1" s="142"/>
      <c r="M1" s="75"/>
      <c r="N1" s="10"/>
      <c r="O1" s="142"/>
      <c r="P1" s="75"/>
      <c r="Q1" s="10"/>
      <c r="R1" s="142"/>
      <c r="S1" s="75"/>
      <c r="T1" s="25"/>
      <c r="U1" s="6"/>
      <c r="V1" s="9" t="s">
        <v>357</v>
      </c>
      <c r="W1" s="10"/>
      <c r="X1" s="232"/>
      <c r="Y1" s="75"/>
      <c r="Z1" s="75"/>
      <c r="AA1" s="75"/>
      <c r="AB1" s="75"/>
      <c r="AC1" s="235"/>
      <c r="AD1" s="236"/>
      <c r="AE1" s="236"/>
      <c r="AF1" s="236"/>
      <c r="AG1" s="236"/>
      <c r="AH1" s="236"/>
      <c r="AI1" s="236"/>
      <c r="AJ1" s="236"/>
    </row>
    <row r="2" spans="1:36" s="243" customFormat="1" ht="15.6" customHeight="1" x14ac:dyDescent="0.25">
      <c r="A2" s="238"/>
      <c r="B2" s="16"/>
      <c r="C2" s="13"/>
      <c r="D2" s="239"/>
      <c r="E2" s="168"/>
      <c r="F2" s="240"/>
      <c r="G2" s="168" t="s">
        <v>18</v>
      </c>
      <c r="H2" s="241"/>
      <c r="I2" s="240"/>
      <c r="J2" s="168" t="s">
        <v>19</v>
      </c>
      <c r="K2" s="242"/>
      <c r="L2" s="240"/>
      <c r="M2" s="168" t="s">
        <v>20</v>
      </c>
      <c r="N2" s="220"/>
      <c r="O2" s="240"/>
      <c r="P2" s="168" t="s">
        <v>21</v>
      </c>
      <c r="Q2" s="220"/>
      <c r="R2" s="240"/>
      <c r="S2" s="168" t="s">
        <v>7</v>
      </c>
      <c r="T2" s="220"/>
      <c r="U2" s="27"/>
      <c r="V2" s="16"/>
      <c r="W2" s="13"/>
      <c r="X2" s="130"/>
      <c r="Y2" s="13"/>
      <c r="Z2" s="13"/>
      <c r="AA2" s="13"/>
      <c r="AB2" s="13"/>
      <c r="AC2" s="14"/>
      <c r="AD2" s="236"/>
      <c r="AE2" s="236"/>
      <c r="AF2" s="236"/>
      <c r="AG2" s="236"/>
      <c r="AH2" s="236"/>
      <c r="AI2" s="236"/>
      <c r="AJ2" s="236"/>
    </row>
    <row r="3" spans="1:36" s="243" customFormat="1" ht="15.6" customHeight="1" x14ac:dyDescent="0.25">
      <c r="A3" s="238"/>
      <c r="B3" s="16" t="s">
        <v>0</v>
      </c>
      <c r="C3" s="13" t="s">
        <v>4</v>
      </c>
      <c r="D3" s="239" t="s">
        <v>1</v>
      </c>
      <c r="E3" s="13" t="s">
        <v>3</v>
      </c>
      <c r="F3" s="16" t="s">
        <v>17</v>
      </c>
      <c r="G3" s="13" t="s">
        <v>358</v>
      </c>
      <c r="H3" s="139" t="s">
        <v>359</v>
      </c>
      <c r="I3" s="16" t="s">
        <v>17</v>
      </c>
      <c r="J3" s="13" t="s">
        <v>358</v>
      </c>
      <c r="K3" s="139" t="s">
        <v>359</v>
      </c>
      <c r="L3" s="16" t="s">
        <v>17</v>
      </c>
      <c r="M3" s="13" t="s">
        <v>358</v>
      </c>
      <c r="N3" s="139" t="s">
        <v>359</v>
      </c>
      <c r="O3" s="16" t="s">
        <v>17</v>
      </c>
      <c r="P3" s="13" t="s">
        <v>358</v>
      </c>
      <c r="Q3" s="139" t="s">
        <v>359</v>
      </c>
      <c r="R3" s="16" t="s">
        <v>17</v>
      </c>
      <c r="S3" s="13" t="s">
        <v>358</v>
      </c>
      <c r="T3" s="139" t="s">
        <v>359</v>
      </c>
      <c r="U3" s="27"/>
      <c r="V3" s="16" t="s">
        <v>0</v>
      </c>
      <c r="W3" s="13" t="s">
        <v>4</v>
      </c>
      <c r="X3" s="239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36"/>
      <c r="AE3" s="236"/>
      <c r="AF3" s="236"/>
      <c r="AG3" s="236"/>
      <c r="AH3" s="236"/>
      <c r="AI3" s="236"/>
      <c r="AJ3" s="236"/>
    </row>
    <row r="4" spans="1:36" s="243" customFormat="1" ht="15.6" customHeight="1" x14ac:dyDescent="0.25">
      <c r="A4" s="238"/>
      <c r="B4" s="23">
        <v>1985</v>
      </c>
      <c r="C4" s="23" t="s">
        <v>37</v>
      </c>
      <c r="D4" s="24" t="s">
        <v>35</v>
      </c>
      <c r="E4" s="79">
        <v>9</v>
      </c>
      <c r="F4" s="29">
        <v>11</v>
      </c>
      <c r="G4" s="23">
        <v>17</v>
      </c>
      <c r="H4" s="36">
        <f>PRODUCT(F4/G4)</f>
        <v>0.6470588235294118</v>
      </c>
      <c r="I4" s="23">
        <v>5</v>
      </c>
      <c r="J4" s="23">
        <v>12</v>
      </c>
      <c r="K4" s="36">
        <f>PRODUCT(I4/J4)</f>
        <v>0.41666666666666669</v>
      </c>
      <c r="L4" s="23">
        <v>3</v>
      </c>
      <c r="M4" s="23">
        <v>9</v>
      </c>
      <c r="N4" s="36">
        <f>PRODUCT(L4/M4)</f>
        <v>0.33333333333333331</v>
      </c>
      <c r="O4" s="23">
        <v>3</v>
      </c>
      <c r="P4" s="23">
        <v>8</v>
      </c>
      <c r="Q4" s="36">
        <f>PRODUCT(O4/P4)</f>
        <v>0.375</v>
      </c>
      <c r="R4" s="23">
        <v>22</v>
      </c>
      <c r="S4" s="244">
        <f t="shared" ref="S4:S18" si="0">PRODUCT(G4+J4+M4+P4)</f>
        <v>46</v>
      </c>
      <c r="T4" s="26">
        <v>0.47799999999999998</v>
      </c>
      <c r="U4" s="27"/>
      <c r="V4" s="23">
        <v>1985</v>
      </c>
      <c r="W4" s="23" t="s">
        <v>37</v>
      </c>
      <c r="X4" s="24" t="s">
        <v>35</v>
      </c>
      <c r="Y4" s="245"/>
      <c r="Z4" s="245"/>
      <c r="AA4" s="245"/>
      <c r="AB4" s="245"/>
      <c r="AC4" s="23"/>
      <c r="AD4" s="236"/>
      <c r="AE4" s="236"/>
      <c r="AF4" s="236"/>
      <c r="AG4" s="236"/>
      <c r="AH4" s="236"/>
      <c r="AI4" s="236"/>
      <c r="AJ4" s="236"/>
    </row>
    <row r="5" spans="1:36" s="243" customFormat="1" ht="15.6" customHeight="1" x14ac:dyDescent="0.25">
      <c r="A5" s="238"/>
      <c r="B5" s="23">
        <v>1986</v>
      </c>
      <c r="C5" s="23"/>
      <c r="D5" s="24"/>
      <c r="E5" s="79"/>
      <c r="F5" s="29"/>
      <c r="G5" s="23"/>
      <c r="H5" s="36"/>
      <c r="I5" s="23"/>
      <c r="J5" s="23"/>
      <c r="K5" s="36"/>
      <c r="L5" s="23"/>
      <c r="M5" s="23"/>
      <c r="N5" s="36"/>
      <c r="O5" s="23"/>
      <c r="P5" s="23"/>
      <c r="Q5" s="36"/>
      <c r="R5" s="23"/>
      <c r="S5" s="244"/>
      <c r="T5" s="26"/>
      <c r="U5" s="27"/>
      <c r="V5" s="23">
        <v>1986</v>
      </c>
      <c r="W5" s="23"/>
      <c r="X5" s="24"/>
      <c r="Y5" s="245"/>
      <c r="Z5" s="245"/>
      <c r="AA5" s="245"/>
      <c r="AB5" s="245"/>
      <c r="AC5" s="23"/>
      <c r="AD5" s="236"/>
      <c r="AE5" s="236"/>
      <c r="AF5" s="236"/>
      <c r="AG5" s="236"/>
      <c r="AH5" s="236"/>
      <c r="AI5" s="236"/>
      <c r="AJ5" s="236"/>
    </row>
    <row r="6" spans="1:36" s="243" customFormat="1" ht="15.6" customHeight="1" x14ac:dyDescent="0.25">
      <c r="A6" s="238"/>
      <c r="B6" s="23">
        <v>1987</v>
      </c>
      <c r="C6" s="23"/>
      <c r="D6" s="24"/>
      <c r="E6" s="79"/>
      <c r="F6" s="29"/>
      <c r="G6" s="23"/>
      <c r="H6" s="36"/>
      <c r="I6" s="23"/>
      <c r="J6" s="23"/>
      <c r="K6" s="36"/>
      <c r="L6" s="23"/>
      <c r="M6" s="23"/>
      <c r="N6" s="36"/>
      <c r="O6" s="23"/>
      <c r="P6" s="23"/>
      <c r="Q6" s="36"/>
      <c r="R6" s="23"/>
      <c r="S6" s="244"/>
      <c r="T6" s="26"/>
      <c r="U6" s="27"/>
      <c r="V6" s="23">
        <v>1987</v>
      </c>
      <c r="W6" s="23"/>
      <c r="X6" s="24"/>
      <c r="Y6" s="245"/>
      <c r="Z6" s="245"/>
      <c r="AA6" s="245"/>
      <c r="AB6" s="245"/>
      <c r="AC6" s="23"/>
      <c r="AD6" s="236"/>
      <c r="AE6" s="236"/>
      <c r="AF6" s="236"/>
      <c r="AG6" s="236"/>
      <c r="AH6" s="236"/>
      <c r="AI6" s="236"/>
      <c r="AJ6" s="236"/>
    </row>
    <row r="7" spans="1:36" s="243" customFormat="1" ht="15.6" customHeight="1" x14ac:dyDescent="0.25">
      <c r="A7" s="238"/>
      <c r="B7" s="23">
        <v>1988</v>
      </c>
      <c r="C7" s="23"/>
      <c r="D7" s="24"/>
      <c r="E7" s="79"/>
      <c r="F7" s="29"/>
      <c r="G7" s="23"/>
      <c r="H7" s="36"/>
      <c r="I7" s="23"/>
      <c r="J7" s="23"/>
      <c r="K7" s="36"/>
      <c r="L7" s="23"/>
      <c r="M7" s="23"/>
      <c r="N7" s="36"/>
      <c r="O7" s="23"/>
      <c r="P7" s="23"/>
      <c r="Q7" s="36"/>
      <c r="R7" s="23"/>
      <c r="S7" s="244"/>
      <c r="T7" s="26"/>
      <c r="U7" s="27"/>
      <c r="V7" s="23">
        <v>1988</v>
      </c>
      <c r="W7" s="23"/>
      <c r="X7" s="24"/>
      <c r="Y7" s="245"/>
      <c r="Z7" s="245"/>
      <c r="AA7" s="245"/>
      <c r="AB7" s="245"/>
      <c r="AC7" s="23"/>
      <c r="AD7" s="236"/>
      <c r="AE7" s="236"/>
      <c r="AF7" s="236"/>
      <c r="AG7" s="236"/>
      <c r="AH7" s="236"/>
      <c r="AI7" s="236"/>
      <c r="AJ7" s="236"/>
    </row>
    <row r="8" spans="1:36" s="243" customFormat="1" ht="15.6" customHeight="1" x14ac:dyDescent="0.25">
      <c r="A8" s="238"/>
      <c r="B8" s="23">
        <v>1989</v>
      </c>
      <c r="C8" s="23" t="s">
        <v>34</v>
      </c>
      <c r="D8" s="24" t="s">
        <v>36</v>
      </c>
      <c r="E8" s="79">
        <v>22</v>
      </c>
      <c r="F8" s="29">
        <v>24</v>
      </c>
      <c r="G8" s="23"/>
      <c r="H8" s="36"/>
      <c r="I8" s="23">
        <v>14</v>
      </c>
      <c r="J8" s="23"/>
      <c r="K8" s="36"/>
      <c r="L8" s="23">
        <v>19</v>
      </c>
      <c r="M8" s="23"/>
      <c r="N8" s="36"/>
      <c r="O8" s="23">
        <v>26</v>
      </c>
      <c r="P8" s="23"/>
      <c r="Q8" s="36"/>
      <c r="R8" s="23">
        <f>PRODUCT(F8+I8+L8+O8)</f>
        <v>83</v>
      </c>
      <c r="S8" s="244">
        <v>176</v>
      </c>
      <c r="T8" s="258">
        <f>PRODUCT(R8/S8)</f>
        <v>0.47159090909090912</v>
      </c>
      <c r="U8" s="27"/>
      <c r="V8" s="23">
        <v>1989</v>
      </c>
      <c r="W8" s="23" t="s">
        <v>34</v>
      </c>
      <c r="X8" s="24" t="s">
        <v>36</v>
      </c>
      <c r="Y8" s="245"/>
      <c r="Z8" s="245"/>
      <c r="AA8" s="245"/>
      <c r="AB8" s="245" t="s">
        <v>39</v>
      </c>
      <c r="AC8" s="23"/>
      <c r="AD8" s="236"/>
      <c r="AE8" s="236"/>
      <c r="AF8" s="236"/>
      <c r="AG8" s="236"/>
      <c r="AH8" s="236"/>
      <c r="AI8" s="236"/>
      <c r="AJ8" s="236"/>
    </row>
    <row r="9" spans="1:36" s="243" customFormat="1" ht="15.6" customHeight="1" x14ac:dyDescent="0.25">
      <c r="A9" s="238"/>
      <c r="B9" s="23">
        <v>1990</v>
      </c>
      <c r="C9" s="23" t="s">
        <v>34</v>
      </c>
      <c r="D9" s="24" t="s">
        <v>36</v>
      </c>
      <c r="E9" s="79">
        <v>26</v>
      </c>
      <c r="F9" s="29">
        <v>23</v>
      </c>
      <c r="G9" s="23">
        <v>41</v>
      </c>
      <c r="H9" s="36">
        <f t="shared" ref="H9:H18" si="1">PRODUCT(F9/G9)</f>
        <v>0.56097560975609762</v>
      </c>
      <c r="I9" s="23">
        <v>22</v>
      </c>
      <c r="J9" s="23">
        <v>45</v>
      </c>
      <c r="K9" s="36">
        <f t="shared" ref="K9:K18" si="2">PRODUCT(I9/J9)</f>
        <v>0.48888888888888887</v>
      </c>
      <c r="L9" s="23">
        <v>33</v>
      </c>
      <c r="M9" s="23">
        <v>58</v>
      </c>
      <c r="N9" s="36">
        <f t="shared" ref="N9:N18" si="3">PRODUCT(L9/M9)</f>
        <v>0.56896551724137934</v>
      </c>
      <c r="O9" s="23">
        <v>21</v>
      </c>
      <c r="P9" s="23">
        <v>54</v>
      </c>
      <c r="Q9" s="36">
        <f t="shared" ref="Q9:Q18" si="4">PRODUCT(O9/P9)</f>
        <v>0.3888888888888889</v>
      </c>
      <c r="R9" s="23">
        <v>99</v>
      </c>
      <c r="S9" s="244">
        <f t="shared" si="0"/>
        <v>198</v>
      </c>
      <c r="T9" s="36">
        <f>PRODUCT(R9/S9)</f>
        <v>0.5</v>
      </c>
      <c r="U9" s="27"/>
      <c r="V9" s="23">
        <v>1990</v>
      </c>
      <c r="W9" s="23" t="s">
        <v>34</v>
      </c>
      <c r="X9" s="24" t="s">
        <v>36</v>
      </c>
      <c r="Y9" s="245"/>
      <c r="Z9" s="245"/>
      <c r="AA9" s="245"/>
      <c r="AB9" s="245" t="s">
        <v>139</v>
      </c>
      <c r="AC9" s="23"/>
      <c r="AD9" s="236"/>
      <c r="AE9" s="236"/>
      <c r="AF9" s="236"/>
      <c r="AG9" s="236"/>
      <c r="AH9" s="236"/>
      <c r="AI9" s="236"/>
      <c r="AJ9" s="236"/>
    </row>
    <row r="10" spans="1:36" s="243" customFormat="1" ht="15.6" customHeight="1" x14ac:dyDescent="0.25">
      <c r="A10" s="238"/>
      <c r="B10" s="23">
        <v>1991</v>
      </c>
      <c r="C10" s="23" t="s">
        <v>38</v>
      </c>
      <c r="D10" s="24" t="s">
        <v>36</v>
      </c>
      <c r="E10" s="79">
        <v>26</v>
      </c>
      <c r="F10" s="29">
        <v>32</v>
      </c>
      <c r="G10" s="23">
        <v>63</v>
      </c>
      <c r="H10" s="36">
        <f t="shared" si="1"/>
        <v>0.50793650793650791</v>
      </c>
      <c r="I10" s="23">
        <v>25</v>
      </c>
      <c r="J10" s="23">
        <v>44</v>
      </c>
      <c r="K10" s="36">
        <f t="shared" si="2"/>
        <v>0.56818181818181823</v>
      </c>
      <c r="L10" s="23">
        <v>23</v>
      </c>
      <c r="M10" s="23">
        <v>44</v>
      </c>
      <c r="N10" s="36">
        <f t="shared" si="3"/>
        <v>0.52272727272727271</v>
      </c>
      <c r="O10" s="23">
        <v>21</v>
      </c>
      <c r="P10" s="23">
        <v>49</v>
      </c>
      <c r="Q10" s="36">
        <f t="shared" si="4"/>
        <v>0.42857142857142855</v>
      </c>
      <c r="R10" s="23">
        <f>PRODUCT(F10+I10+L10+O10)</f>
        <v>101</v>
      </c>
      <c r="S10" s="244">
        <f t="shared" si="0"/>
        <v>200</v>
      </c>
      <c r="T10" s="36">
        <f>PRODUCT(R10/S10)</f>
        <v>0.505</v>
      </c>
      <c r="U10" s="27"/>
      <c r="V10" s="23">
        <v>1991</v>
      </c>
      <c r="W10" s="23" t="s">
        <v>38</v>
      </c>
      <c r="X10" s="24" t="s">
        <v>36</v>
      </c>
      <c r="Y10" s="245"/>
      <c r="Z10" s="245"/>
      <c r="AA10" s="245"/>
      <c r="AB10" s="245" t="s">
        <v>140</v>
      </c>
      <c r="AC10" s="23"/>
      <c r="AD10" s="236"/>
      <c r="AE10" s="236"/>
      <c r="AF10" s="236"/>
      <c r="AG10" s="236"/>
      <c r="AH10" s="236"/>
      <c r="AI10" s="236"/>
      <c r="AJ10" s="236"/>
    </row>
    <row r="11" spans="1:36" s="243" customFormat="1" ht="15.6" customHeight="1" x14ac:dyDescent="0.25">
      <c r="A11" s="238"/>
      <c r="B11" s="23">
        <v>1992</v>
      </c>
      <c r="C11" s="23" t="s">
        <v>155</v>
      </c>
      <c r="D11" s="24" t="s">
        <v>36</v>
      </c>
      <c r="E11" s="79">
        <v>26</v>
      </c>
      <c r="F11" s="29">
        <v>32</v>
      </c>
      <c r="G11" s="23">
        <v>50</v>
      </c>
      <c r="H11" s="36">
        <f t="shared" si="1"/>
        <v>0.64</v>
      </c>
      <c r="I11" s="23">
        <v>28</v>
      </c>
      <c r="J11" s="23">
        <v>45</v>
      </c>
      <c r="K11" s="36">
        <f t="shared" si="2"/>
        <v>0.62222222222222223</v>
      </c>
      <c r="L11" s="23">
        <v>31</v>
      </c>
      <c r="M11" s="23">
        <v>50</v>
      </c>
      <c r="N11" s="36">
        <f t="shared" si="3"/>
        <v>0.62</v>
      </c>
      <c r="O11" s="23">
        <v>28</v>
      </c>
      <c r="P11" s="23">
        <v>62</v>
      </c>
      <c r="Q11" s="36">
        <f t="shared" si="4"/>
        <v>0.45161290322580644</v>
      </c>
      <c r="R11" s="23">
        <v>119</v>
      </c>
      <c r="S11" s="244">
        <f t="shared" si="0"/>
        <v>207</v>
      </c>
      <c r="T11" s="26">
        <v>0.57499999999999996</v>
      </c>
      <c r="U11" s="27"/>
      <c r="V11" s="23">
        <v>1992</v>
      </c>
      <c r="W11" s="23" t="s">
        <v>155</v>
      </c>
      <c r="X11" s="24" t="s">
        <v>36</v>
      </c>
      <c r="Y11" s="245"/>
      <c r="Z11" s="245"/>
      <c r="AA11" s="245"/>
      <c r="AB11" s="245" t="s">
        <v>141</v>
      </c>
      <c r="AC11" s="23"/>
      <c r="AD11" s="236"/>
      <c r="AE11" s="236"/>
      <c r="AF11" s="236"/>
      <c r="AG11" s="236"/>
      <c r="AH11" s="236"/>
      <c r="AI11" s="236"/>
      <c r="AJ11" s="236"/>
    </row>
    <row r="12" spans="1:36" s="243" customFormat="1" ht="15.6" customHeight="1" x14ac:dyDescent="0.25">
      <c r="A12" s="238"/>
      <c r="B12" s="23">
        <v>1993</v>
      </c>
      <c r="C12" s="23" t="s">
        <v>37</v>
      </c>
      <c r="D12" s="24" t="s">
        <v>36</v>
      </c>
      <c r="E12" s="79">
        <v>25</v>
      </c>
      <c r="F12" s="29">
        <v>34</v>
      </c>
      <c r="G12" s="23">
        <v>55</v>
      </c>
      <c r="H12" s="36">
        <f t="shared" si="1"/>
        <v>0.61818181818181817</v>
      </c>
      <c r="I12" s="23">
        <v>21</v>
      </c>
      <c r="J12" s="23">
        <v>53</v>
      </c>
      <c r="K12" s="36">
        <f t="shared" si="2"/>
        <v>0.39622641509433965</v>
      </c>
      <c r="L12" s="23">
        <v>33</v>
      </c>
      <c r="M12" s="23">
        <v>57</v>
      </c>
      <c r="N12" s="36">
        <f t="shared" si="3"/>
        <v>0.57894736842105265</v>
      </c>
      <c r="O12" s="23">
        <v>28</v>
      </c>
      <c r="P12" s="23">
        <v>65</v>
      </c>
      <c r="Q12" s="36">
        <f t="shared" si="4"/>
        <v>0.43076923076923079</v>
      </c>
      <c r="R12" s="23">
        <v>116</v>
      </c>
      <c r="S12" s="244">
        <f t="shared" si="0"/>
        <v>230</v>
      </c>
      <c r="T12" s="26">
        <v>0.504</v>
      </c>
      <c r="U12" s="27"/>
      <c r="V12" s="23">
        <v>1993</v>
      </c>
      <c r="W12" s="23" t="s">
        <v>37</v>
      </c>
      <c r="X12" s="24" t="s">
        <v>36</v>
      </c>
      <c r="Y12" s="245"/>
      <c r="Z12" s="245"/>
      <c r="AA12" s="245"/>
      <c r="AB12" s="245" t="s">
        <v>143</v>
      </c>
      <c r="AC12" s="23"/>
      <c r="AD12" s="236"/>
      <c r="AE12" s="236"/>
      <c r="AF12" s="236"/>
      <c r="AG12" s="236"/>
      <c r="AH12" s="236"/>
      <c r="AI12" s="236"/>
      <c r="AJ12" s="236"/>
    </row>
    <row r="13" spans="1:36" s="243" customFormat="1" ht="15.6" customHeight="1" x14ac:dyDescent="0.25">
      <c r="A13" s="238"/>
      <c r="B13" s="23">
        <v>1994</v>
      </c>
      <c r="C13" s="23" t="s">
        <v>38</v>
      </c>
      <c r="D13" s="24" t="s">
        <v>36</v>
      </c>
      <c r="E13" s="79">
        <v>34</v>
      </c>
      <c r="F13" s="29">
        <v>28</v>
      </c>
      <c r="G13" s="23">
        <v>53</v>
      </c>
      <c r="H13" s="36">
        <f t="shared" si="1"/>
        <v>0.52830188679245282</v>
      </c>
      <c r="I13" s="23">
        <v>21</v>
      </c>
      <c r="J13" s="23">
        <v>44</v>
      </c>
      <c r="K13" s="36">
        <f t="shared" si="2"/>
        <v>0.47727272727272729</v>
      </c>
      <c r="L13" s="23">
        <v>32</v>
      </c>
      <c r="M13" s="23">
        <v>47</v>
      </c>
      <c r="N13" s="36">
        <f t="shared" si="3"/>
        <v>0.68085106382978722</v>
      </c>
      <c r="O13" s="23">
        <v>30</v>
      </c>
      <c r="P13" s="23">
        <v>81</v>
      </c>
      <c r="Q13" s="36">
        <f t="shared" si="4"/>
        <v>0.37037037037037035</v>
      </c>
      <c r="R13" s="23">
        <v>111</v>
      </c>
      <c r="S13" s="244">
        <f t="shared" si="0"/>
        <v>225</v>
      </c>
      <c r="T13" s="26">
        <v>0.49299999999999999</v>
      </c>
      <c r="U13" s="27"/>
      <c r="V13" s="23">
        <v>1994</v>
      </c>
      <c r="W13" s="23" t="s">
        <v>38</v>
      </c>
      <c r="X13" s="24" t="s">
        <v>36</v>
      </c>
      <c r="Y13" s="245"/>
      <c r="Z13" s="245"/>
      <c r="AA13" s="245"/>
      <c r="AB13" s="245" t="s">
        <v>144</v>
      </c>
      <c r="AC13" s="23"/>
      <c r="AD13" s="236"/>
      <c r="AE13" s="236"/>
      <c r="AF13" s="236"/>
      <c r="AG13" s="236"/>
      <c r="AH13" s="236"/>
      <c r="AI13" s="236"/>
      <c r="AJ13" s="236"/>
    </row>
    <row r="14" spans="1:36" s="243" customFormat="1" ht="15.6" customHeight="1" x14ac:dyDescent="0.25">
      <c r="A14" s="238"/>
      <c r="B14" s="23">
        <v>1995</v>
      </c>
      <c r="C14" s="23" t="s">
        <v>39</v>
      </c>
      <c r="D14" s="24" t="s">
        <v>36</v>
      </c>
      <c r="E14" s="79">
        <v>29</v>
      </c>
      <c r="F14" s="29">
        <v>27</v>
      </c>
      <c r="G14" s="23">
        <v>55</v>
      </c>
      <c r="H14" s="36">
        <f t="shared" si="1"/>
        <v>0.49090909090909091</v>
      </c>
      <c r="I14" s="23">
        <v>27</v>
      </c>
      <c r="J14" s="23">
        <v>60</v>
      </c>
      <c r="K14" s="36">
        <f t="shared" si="2"/>
        <v>0.45</v>
      </c>
      <c r="L14" s="23">
        <v>38</v>
      </c>
      <c r="M14" s="23">
        <v>53</v>
      </c>
      <c r="N14" s="36">
        <f t="shared" si="3"/>
        <v>0.71698113207547165</v>
      </c>
      <c r="O14" s="23">
        <v>23</v>
      </c>
      <c r="P14" s="23">
        <v>70</v>
      </c>
      <c r="Q14" s="36">
        <f t="shared" si="4"/>
        <v>0.32857142857142857</v>
      </c>
      <c r="R14" s="23">
        <v>115</v>
      </c>
      <c r="S14" s="244">
        <f t="shared" si="0"/>
        <v>238</v>
      </c>
      <c r="T14" s="26">
        <v>0.48299999999999998</v>
      </c>
      <c r="U14" s="27"/>
      <c r="V14" s="23">
        <v>1995</v>
      </c>
      <c r="W14" s="23" t="s">
        <v>39</v>
      </c>
      <c r="X14" s="24" t="s">
        <v>36</v>
      </c>
      <c r="Y14" s="245"/>
      <c r="Z14" s="245"/>
      <c r="AA14" s="245"/>
      <c r="AB14" s="245" t="s">
        <v>145</v>
      </c>
      <c r="AC14" s="23"/>
      <c r="AD14" s="236"/>
      <c r="AE14" s="236"/>
      <c r="AF14" s="236"/>
      <c r="AG14" s="236"/>
      <c r="AH14" s="236"/>
      <c r="AI14" s="236"/>
      <c r="AJ14" s="236"/>
    </row>
    <row r="15" spans="1:36" s="243" customFormat="1" ht="15.6" customHeight="1" x14ac:dyDescent="0.25">
      <c r="A15" s="238"/>
      <c r="B15" s="23">
        <v>1996</v>
      </c>
      <c r="C15" s="23" t="s">
        <v>42</v>
      </c>
      <c r="D15" s="24" t="s">
        <v>41</v>
      </c>
      <c r="E15" s="79">
        <v>29</v>
      </c>
      <c r="F15" s="29">
        <v>20</v>
      </c>
      <c r="G15" s="23">
        <v>50</v>
      </c>
      <c r="H15" s="36">
        <f t="shared" si="1"/>
        <v>0.4</v>
      </c>
      <c r="I15" s="23">
        <v>32</v>
      </c>
      <c r="J15" s="23">
        <v>51</v>
      </c>
      <c r="K15" s="36">
        <f t="shared" si="2"/>
        <v>0.62745098039215685</v>
      </c>
      <c r="L15" s="23">
        <v>44</v>
      </c>
      <c r="M15" s="23">
        <v>66</v>
      </c>
      <c r="N15" s="36">
        <f t="shared" si="3"/>
        <v>0.66666666666666663</v>
      </c>
      <c r="O15" s="23">
        <v>20</v>
      </c>
      <c r="P15" s="23">
        <v>48</v>
      </c>
      <c r="Q15" s="36">
        <f t="shared" si="4"/>
        <v>0.41666666666666669</v>
      </c>
      <c r="R15" s="23">
        <v>116</v>
      </c>
      <c r="S15" s="244">
        <f t="shared" si="0"/>
        <v>215</v>
      </c>
      <c r="T15" s="36">
        <v>0.54</v>
      </c>
      <c r="U15" s="27"/>
      <c r="V15" s="23">
        <v>1996</v>
      </c>
      <c r="W15" s="23" t="s">
        <v>42</v>
      </c>
      <c r="X15" s="24" t="s">
        <v>41</v>
      </c>
      <c r="Y15" s="245"/>
      <c r="Z15" s="245"/>
      <c r="AA15" s="245" t="s">
        <v>141</v>
      </c>
      <c r="AB15" s="245"/>
      <c r="AC15" s="23"/>
      <c r="AD15" s="236"/>
      <c r="AE15" s="236"/>
      <c r="AF15" s="236"/>
      <c r="AG15" s="236"/>
      <c r="AH15" s="236"/>
      <c r="AI15" s="236"/>
      <c r="AJ15" s="236"/>
    </row>
    <row r="16" spans="1:36" s="243" customFormat="1" ht="15.6" customHeight="1" x14ac:dyDescent="0.25">
      <c r="A16" s="238"/>
      <c r="B16" s="23">
        <v>1997</v>
      </c>
      <c r="C16" s="23" t="s">
        <v>39</v>
      </c>
      <c r="D16" s="24" t="s">
        <v>41</v>
      </c>
      <c r="E16" s="79">
        <v>27</v>
      </c>
      <c r="F16" s="29">
        <v>25</v>
      </c>
      <c r="G16" s="23">
        <v>60</v>
      </c>
      <c r="H16" s="36">
        <f t="shared" si="1"/>
        <v>0.41666666666666669</v>
      </c>
      <c r="I16" s="23">
        <v>15</v>
      </c>
      <c r="J16" s="23">
        <v>39</v>
      </c>
      <c r="K16" s="36">
        <f t="shared" si="2"/>
        <v>0.38461538461538464</v>
      </c>
      <c r="L16" s="23">
        <v>21</v>
      </c>
      <c r="M16" s="23">
        <v>29</v>
      </c>
      <c r="N16" s="36">
        <f t="shared" si="3"/>
        <v>0.72413793103448276</v>
      </c>
      <c r="O16" s="23">
        <v>11</v>
      </c>
      <c r="P16" s="23">
        <v>24</v>
      </c>
      <c r="Q16" s="36">
        <f t="shared" si="4"/>
        <v>0.45833333333333331</v>
      </c>
      <c r="R16" s="23">
        <v>72</v>
      </c>
      <c r="S16" s="244">
        <f t="shared" si="0"/>
        <v>152</v>
      </c>
      <c r="T16" s="36">
        <v>0.47399999999999998</v>
      </c>
      <c r="U16" s="27"/>
      <c r="V16" s="23">
        <v>1997</v>
      </c>
      <c r="W16" s="23" t="s">
        <v>39</v>
      </c>
      <c r="X16" s="24" t="s">
        <v>41</v>
      </c>
      <c r="Y16" s="245"/>
      <c r="Z16" s="245"/>
      <c r="AA16" s="245"/>
      <c r="AB16" s="245"/>
      <c r="AC16" s="23"/>
      <c r="AD16" s="236"/>
      <c r="AE16" s="236"/>
      <c r="AF16" s="236"/>
      <c r="AG16" s="236"/>
      <c r="AH16" s="236"/>
      <c r="AI16" s="236"/>
      <c r="AJ16" s="236"/>
    </row>
    <row r="17" spans="1:36" s="243" customFormat="1" ht="15.6" customHeight="1" x14ac:dyDescent="0.25">
      <c r="A17" s="238"/>
      <c r="B17" s="23">
        <v>1998</v>
      </c>
      <c r="C17" s="23" t="s">
        <v>45</v>
      </c>
      <c r="D17" s="24" t="s">
        <v>44</v>
      </c>
      <c r="E17" s="79">
        <v>28</v>
      </c>
      <c r="F17" s="29">
        <v>25</v>
      </c>
      <c r="G17" s="23">
        <v>56</v>
      </c>
      <c r="H17" s="36">
        <f t="shared" si="1"/>
        <v>0.44642857142857145</v>
      </c>
      <c r="I17" s="23">
        <v>16</v>
      </c>
      <c r="J17" s="23">
        <v>37</v>
      </c>
      <c r="K17" s="36">
        <f t="shared" si="2"/>
        <v>0.43243243243243246</v>
      </c>
      <c r="L17" s="23">
        <v>24</v>
      </c>
      <c r="M17" s="23">
        <v>45</v>
      </c>
      <c r="N17" s="36">
        <f t="shared" si="3"/>
        <v>0.53333333333333333</v>
      </c>
      <c r="O17" s="23">
        <v>10</v>
      </c>
      <c r="P17" s="23">
        <v>26</v>
      </c>
      <c r="Q17" s="36">
        <f t="shared" si="4"/>
        <v>0.38461538461538464</v>
      </c>
      <c r="R17" s="23">
        <v>75</v>
      </c>
      <c r="S17" s="244">
        <f t="shared" si="0"/>
        <v>164</v>
      </c>
      <c r="T17" s="36">
        <v>0.45700000000000002</v>
      </c>
      <c r="U17" s="27"/>
      <c r="V17" s="23">
        <v>1998</v>
      </c>
      <c r="W17" s="23" t="s">
        <v>45</v>
      </c>
      <c r="X17" s="24" t="s">
        <v>44</v>
      </c>
      <c r="Y17" s="245"/>
      <c r="Z17" s="245"/>
      <c r="AA17" s="245"/>
      <c r="AB17" s="245"/>
      <c r="AC17" s="23"/>
      <c r="AD17" s="236"/>
      <c r="AE17" s="236"/>
      <c r="AF17" s="236"/>
      <c r="AG17" s="236"/>
      <c r="AH17" s="236"/>
      <c r="AI17" s="236"/>
      <c r="AJ17" s="236"/>
    </row>
    <row r="18" spans="1:36" s="243" customFormat="1" ht="15.6" customHeight="1" x14ac:dyDescent="0.25">
      <c r="A18" s="238"/>
      <c r="B18" s="23">
        <v>1999</v>
      </c>
      <c r="C18" s="23" t="s">
        <v>43</v>
      </c>
      <c r="D18" s="24" t="s">
        <v>44</v>
      </c>
      <c r="E18" s="79">
        <v>28</v>
      </c>
      <c r="F18" s="29">
        <v>29</v>
      </c>
      <c r="G18" s="23">
        <v>56</v>
      </c>
      <c r="H18" s="36">
        <f t="shared" si="1"/>
        <v>0.5178571428571429</v>
      </c>
      <c r="I18" s="23">
        <v>16</v>
      </c>
      <c r="J18" s="23">
        <v>57</v>
      </c>
      <c r="K18" s="36">
        <f t="shared" si="2"/>
        <v>0.2807017543859649</v>
      </c>
      <c r="L18" s="23">
        <v>13</v>
      </c>
      <c r="M18" s="23">
        <v>27</v>
      </c>
      <c r="N18" s="36">
        <f t="shared" si="3"/>
        <v>0.48148148148148145</v>
      </c>
      <c r="O18" s="23">
        <v>13</v>
      </c>
      <c r="P18" s="23">
        <v>23</v>
      </c>
      <c r="Q18" s="36">
        <f t="shared" si="4"/>
        <v>0.56521739130434778</v>
      </c>
      <c r="R18" s="23">
        <v>71</v>
      </c>
      <c r="S18" s="244">
        <f t="shared" si="0"/>
        <v>163</v>
      </c>
      <c r="T18" s="36">
        <v>0.436</v>
      </c>
      <c r="U18" s="27"/>
      <c r="V18" s="23">
        <v>1999</v>
      </c>
      <c r="W18" s="23" t="s">
        <v>43</v>
      </c>
      <c r="X18" s="24" t="s">
        <v>44</v>
      </c>
      <c r="Y18" s="245"/>
      <c r="Z18" s="245"/>
      <c r="AA18" s="245"/>
      <c r="AB18" s="245"/>
      <c r="AC18" s="23"/>
      <c r="AD18" s="236"/>
      <c r="AE18" s="236"/>
      <c r="AF18" s="236"/>
      <c r="AG18" s="236"/>
      <c r="AH18" s="236"/>
      <c r="AI18" s="236"/>
      <c r="AJ18" s="236"/>
    </row>
    <row r="19" spans="1:36" s="243" customFormat="1" ht="15.6" customHeight="1" x14ac:dyDescent="0.25">
      <c r="A19" s="238"/>
      <c r="B19" s="23">
        <v>2000</v>
      </c>
      <c r="C19" s="23" t="s">
        <v>364</v>
      </c>
      <c r="D19" s="24" t="s">
        <v>44</v>
      </c>
      <c r="E19" s="79">
        <v>28</v>
      </c>
      <c r="F19" s="29">
        <v>15</v>
      </c>
      <c r="G19" s="23">
        <v>40</v>
      </c>
      <c r="H19" s="26">
        <v>0.375</v>
      </c>
      <c r="I19" s="23">
        <v>29</v>
      </c>
      <c r="J19" s="23">
        <v>69</v>
      </c>
      <c r="K19" s="26">
        <v>0.42020000000000002</v>
      </c>
      <c r="L19" s="23">
        <v>25</v>
      </c>
      <c r="M19" s="23">
        <v>45</v>
      </c>
      <c r="N19" s="26">
        <v>0.55549999999999999</v>
      </c>
      <c r="O19" s="23">
        <v>6</v>
      </c>
      <c r="P19" s="23">
        <v>26</v>
      </c>
      <c r="Q19" s="26">
        <v>0.23069999999999999</v>
      </c>
      <c r="R19" s="23">
        <v>75</v>
      </c>
      <c r="S19" s="244">
        <v>180</v>
      </c>
      <c r="T19" s="36">
        <v>0.41666666666666669</v>
      </c>
      <c r="U19" s="27"/>
      <c r="V19" s="23">
        <v>2000</v>
      </c>
      <c r="W19" s="23" t="s">
        <v>364</v>
      </c>
      <c r="X19" s="24" t="s">
        <v>44</v>
      </c>
      <c r="Y19" s="245"/>
      <c r="Z19" s="245"/>
      <c r="AA19" s="245"/>
      <c r="AB19" s="245"/>
      <c r="AC19" s="23"/>
      <c r="AD19" s="236"/>
      <c r="AE19" s="236"/>
      <c r="AF19" s="236"/>
      <c r="AG19" s="236"/>
      <c r="AH19" s="236"/>
      <c r="AI19" s="236"/>
      <c r="AJ19" s="236"/>
    </row>
    <row r="20" spans="1:36" s="243" customFormat="1" ht="15.6" customHeight="1" x14ac:dyDescent="0.25">
      <c r="A20" s="238"/>
      <c r="B20" s="23">
        <v>2001</v>
      </c>
      <c r="C20" s="23"/>
      <c r="D20" s="24"/>
      <c r="E20" s="79"/>
      <c r="F20" s="29"/>
      <c r="G20" s="23"/>
      <c r="H20" s="36"/>
      <c r="I20" s="23"/>
      <c r="J20" s="23"/>
      <c r="K20" s="36"/>
      <c r="L20" s="23"/>
      <c r="M20" s="23"/>
      <c r="N20" s="36"/>
      <c r="O20" s="23"/>
      <c r="P20" s="23"/>
      <c r="Q20" s="36"/>
      <c r="R20" s="23"/>
      <c r="S20" s="244"/>
      <c r="T20" s="26"/>
      <c r="U20" s="27"/>
      <c r="V20" s="23">
        <v>2001</v>
      </c>
      <c r="W20" s="23"/>
      <c r="X20" s="24"/>
      <c r="Y20" s="245"/>
      <c r="Z20" s="245"/>
      <c r="AA20" s="245"/>
      <c r="AB20" s="245"/>
      <c r="AC20" s="23"/>
      <c r="AD20" s="236"/>
      <c r="AE20" s="236"/>
      <c r="AF20" s="236"/>
      <c r="AG20" s="236"/>
      <c r="AH20" s="236"/>
      <c r="AI20" s="236"/>
      <c r="AJ20" s="236"/>
    </row>
    <row r="21" spans="1:36" s="243" customFormat="1" ht="15.6" customHeight="1" x14ac:dyDescent="0.25">
      <c r="A21" s="238"/>
      <c r="B21" s="23">
        <v>2002</v>
      </c>
      <c r="C21" s="23" t="s">
        <v>39</v>
      </c>
      <c r="D21" s="24" t="s">
        <v>46</v>
      </c>
      <c r="E21" s="79">
        <v>23</v>
      </c>
      <c r="F21" s="29">
        <v>6</v>
      </c>
      <c r="G21" s="23">
        <v>8</v>
      </c>
      <c r="H21" s="26">
        <v>0.75</v>
      </c>
      <c r="I21" s="23">
        <v>12</v>
      </c>
      <c r="J21" s="23">
        <v>32</v>
      </c>
      <c r="K21" s="26">
        <v>0.375</v>
      </c>
      <c r="L21" s="23">
        <v>9</v>
      </c>
      <c r="M21" s="23">
        <v>21</v>
      </c>
      <c r="N21" s="26">
        <v>0.42849999999999999</v>
      </c>
      <c r="O21" s="23">
        <v>8</v>
      </c>
      <c r="P21" s="23">
        <v>22</v>
      </c>
      <c r="Q21" s="26">
        <v>0.36359999999999998</v>
      </c>
      <c r="R21" s="23">
        <v>35</v>
      </c>
      <c r="S21" s="244">
        <v>83</v>
      </c>
      <c r="T21" s="36">
        <v>0.42168674698795183</v>
      </c>
      <c r="U21" s="27"/>
      <c r="V21" s="23">
        <v>2002</v>
      </c>
      <c r="W21" s="23" t="s">
        <v>39</v>
      </c>
      <c r="X21" s="24" t="s">
        <v>46</v>
      </c>
      <c r="Y21" s="245"/>
      <c r="Z21" s="245"/>
      <c r="AA21" s="245"/>
      <c r="AB21" s="245"/>
      <c r="AC21" s="23"/>
      <c r="AD21" s="236"/>
      <c r="AE21" s="236"/>
      <c r="AF21" s="236"/>
      <c r="AG21" s="236"/>
      <c r="AH21" s="236"/>
      <c r="AI21" s="236"/>
      <c r="AJ21" s="236"/>
    </row>
    <row r="22" spans="1:36" s="243" customFormat="1" ht="15.6" customHeight="1" x14ac:dyDescent="0.25">
      <c r="A22" s="238"/>
      <c r="B22" s="15" t="s">
        <v>7</v>
      </c>
      <c r="C22" s="16"/>
      <c r="D22" s="14"/>
      <c r="E22" s="17">
        <f>SUM(E4:E21)</f>
        <v>360</v>
      </c>
      <c r="F22" s="17">
        <f>SUM(F4:F21)-24</f>
        <v>307</v>
      </c>
      <c r="G22" s="17">
        <f>SUM(G4:G21)</f>
        <v>604</v>
      </c>
      <c r="H22" s="246">
        <f>PRODUCT(F22/G22)</f>
        <v>0.50827814569536423</v>
      </c>
      <c r="I22" s="17">
        <f>SUM(I4:I21)-14</f>
        <v>269</v>
      </c>
      <c r="J22" s="17">
        <f>SUM(J4:J21)</f>
        <v>588</v>
      </c>
      <c r="K22" s="246">
        <f>PRODUCT(I22/J22)</f>
        <v>0.45748299319727892</v>
      </c>
      <c r="L22" s="17">
        <f>SUM(L4:L21)-19</f>
        <v>329</v>
      </c>
      <c r="M22" s="17">
        <f>SUM(M4:M21)</f>
        <v>551</v>
      </c>
      <c r="N22" s="246">
        <f>PRODUCT(L22/M22)</f>
        <v>0.5970961887477314</v>
      </c>
      <c r="O22" s="17">
        <f>SUM(O4:O21)-26</f>
        <v>222</v>
      </c>
      <c r="P22" s="17">
        <f>SUM(P4:P21)</f>
        <v>558</v>
      </c>
      <c r="Q22" s="246">
        <f>PRODUCT(O22/P22)</f>
        <v>0.39784946236559138</v>
      </c>
      <c r="R22" s="17">
        <f>SUM(R4:R21)</f>
        <v>1210</v>
      </c>
      <c r="S22" s="17">
        <f>SUM(S4:S21)</f>
        <v>2477</v>
      </c>
      <c r="T22" s="246">
        <f>PRODUCT(R22/S22)</f>
        <v>0.48849414614452968</v>
      </c>
      <c r="U22" s="27"/>
      <c r="V22" s="16"/>
      <c r="W22" s="13"/>
      <c r="X22" s="130"/>
      <c r="Y22" s="13"/>
      <c r="Z22" s="13"/>
      <c r="AA22" s="13"/>
      <c r="AB22" s="13"/>
      <c r="AC22" s="14"/>
      <c r="AD22" s="236"/>
      <c r="AE22" s="236"/>
      <c r="AF22" s="236"/>
      <c r="AG22" s="236"/>
      <c r="AH22" s="236"/>
      <c r="AI22" s="236"/>
      <c r="AJ22" s="236"/>
    </row>
    <row r="23" spans="1:36" s="243" customFormat="1" ht="15.6" customHeight="1" x14ac:dyDescent="0.25">
      <c r="A23" s="247"/>
      <c r="B23" s="236"/>
      <c r="C23" s="236"/>
      <c r="D23" s="236"/>
      <c r="E23" s="27"/>
      <c r="F23" s="236"/>
      <c r="G23" s="236"/>
      <c r="H23" s="248"/>
      <c r="I23" s="236"/>
      <c r="J23" s="236"/>
      <c r="K23" s="249"/>
      <c r="L23" s="236"/>
      <c r="M23" s="236"/>
      <c r="N23" s="236"/>
      <c r="O23" s="236"/>
      <c r="P23" s="236"/>
      <c r="Q23" s="236"/>
      <c r="R23" s="236"/>
      <c r="S23" s="236"/>
      <c r="T23" s="236"/>
      <c r="U23" s="27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</row>
    <row r="24" spans="1:36" ht="15.6" customHeight="1" x14ac:dyDescent="0.25">
      <c r="A24" s="238"/>
      <c r="B24" s="9" t="s">
        <v>360</v>
      </c>
      <c r="C24" s="10"/>
      <c r="D24" s="232"/>
      <c r="E24" s="10"/>
      <c r="F24" s="142"/>
      <c r="G24" s="75"/>
      <c r="H24" s="10"/>
      <c r="I24" s="142"/>
      <c r="J24" s="75"/>
      <c r="K24" s="10"/>
      <c r="L24" s="142"/>
      <c r="M24" s="75"/>
      <c r="N24" s="10"/>
      <c r="O24" s="142"/>
      <c r="P24" s="75"/>
      <c r="Q24" s="10"/>
      <c r="R24" s="142"/>
      <c r="S24" s="75"/>
      <c r="T24" s="25"/>
      <c r="U24" s="236"/>
      <c r="V24" s="9" t="s">
        <v>357</v>
      </c>
      <c r="W24" s="10"/>
      <c r="X24" s="232"/>
      <c r="Y24" s="75"/>
      <c r="Z24" s="75"/>
      <c r="AA24" s="75"/>
      <c r="AB24" s="75"/>
      <c r="AC24" s="235"/>
      <c r="AD24" s="236"/>
      <c r="AE24" s="236"/>
      <c r="AF24" s="236"/>
      <c r="AG24" s="236"/>
      <c r="AH24" s="236"/>
      <c r="AI24" s="236"/>
      <c r="AJ24" s="236"/>
    </row>
    <row r="25" spans="1:36" s="243" customFormat="1" ht="15.6" customHeight="1" x14ac:dyDescent="0.25">
      <c r="A25" s="238"/>
      <c r="B25" s="16"/>
      <c r="C25" s="13"/>
      <c r="D25" s="239"/>
      <c r="E25" s="168"/>
      <c r="F25" s="240"/>
      <c r="G25" s="168" t="s">
        <v>18</v>
      </c>
      <c r="H25" s="241"/>
      <c r="I25" s="240"/>
      <c r="J25" s="168" t="s">
        <v>19</v>
      </c>
      <c r="K25" s="242"/>
      <c r="L25" s="240"/>
      <c r="M25" s="168" t="s">
        <v>20</v>
      </c>
      <c r="N25" s="220"/>
      <c r="O25" s="240"/>
      <c r="P25" s="168" t="s">
        <v>21</v>
      </c>
      <c r="Q25" s="220"/>
      <c r="R25" s="240"/>
      <c r="S25" s="168" t="s">
        <v>7</v>
      </c>
      <c r="T25" s="220"/>
      <c r="U25" s="27"/>
      <c r="V25" s="16"/>
      <c r="W25" s="13"/>
      <c r="X25" s="130"/>
      <c r="Y25" s="13"/>
      <c r="Z25" s="13"/>
      <c r="AA25" s="13"/>
      <c r="AB25" s="13"/>
      <c r="AC25" s="14"/>
      <c r="AD25" s="236"/>
      <c r="AE25" s="236"/>
      <c r="AF25" s="236"/>
      <c r="AG25" s="236"/>
      <c r="AH25" s="236"/>
      <c r="AI25" s="236"/>
      <c r="AJ25" s="236"/>
    </row>
    <row r="26" spans="1:36" ht="15.6" customHeight="1" x14ac:dyDescent="0.25">
      <c r="A26" s="238"/>
      <c r="B26" s="16" t="s">
        <v>0</v>
      </c>
      <c r="C26" s="13" t="s">
        <v>4</v>
      </c>
      <c r="D26" s="239" t="s">
        <v>1</v>
      </c>
      <c r="E26" s="13" t="s">
        <v>3</v>
      </c>
      <c r="F26" s="16" t="s">
        <v>17</v>
      </c>
      <c r="G26" s="13" t="s">
        <v>358</v>
      </c>
      <c r="H26" s="139" t="s">
        <v>359</v>
      </c>
      <c r="I26" s="16" t="s">
        <v>17</v>
      </c>
      <c r="J26" s="13" t="s">
        <v>358</v>
      </c>
      <c r="K26" s="139" t="s">
        <v>359</v>
      </c>
      <c r="L26" s="16" t="s">
        <v>17</v>
      </c>
      <c r="M26" s="13" t="s">
        <v>358</v>
      </c>
      <c r="N26" s="139" t="s">
        <v>359</v>
      </c>
      <c r="O26" s="16" t="s">
        <v>17</v>
      </c>
      <c r="P26" s="13" t="s">
        <v>358</v>
      </c>
      <c r="Q26" s="139" t="s">
        <v>359</v>
      </c>
      <c r="R26" s="16" t="s">
        <v>17</v>
      </c>
      <c r="S26" s="13" t="s">
        <v>358</v>
      </c>
      <c r="T26" s="139" t="s">
        <v>359</v>
      </c>
      <c r="U26" s="27"/>
      <c r="V26" s="16" t="s">
        <v>0</v>
      </c>
      <c r="W26" s="13" t="s">
        <v>4</v>
      </c>
      <c r="X26" s="239" t="s">
        <v>1</v>
      </c>
      <c r="Y26" s="16" t="s">
        <v>18</v>
      </c>
      <c r="Z26" s="13" t="s">
        <v>19</v>
      </c>
      <c r="AA26" s="13" t="s">
        <v>20</v>
      </c>
      <c r="AB26" s="13" t="s">
        <v>21</v>
      </c>
      <c r="AC26" s="14" t="s">
        <v>17</v>
      </c>
      <c r="AD26" s="236"/>
      <c r="AE26" s="236"/>
      <c r="AF26" s="236"/>
      <c r="AG26" s="236"/>
      <c r="AH26" s="236"/>
      <c r="AI26" s="236"/>
      <c r="AJ26" s="236"/>
    </row>
    <row r="27" spans="1:36" ht="15.6" customHeight="1" x14ac:dyDescent="0.25">
      <c r="A27" s="238"/>
      <c r="B27" s="23">
        <v>1985</v>
      </c>
      <c r="C27" s="23" t="s">
        <v>34</v>
      </c>
      <c r="D27" s="24" t="s">
        <v>35</v>
      </c>
      <c r="E27" s="79"/>
      <c r="F27" s="24"/>
      <c r="G27" s="24"/>
      <c r="H27" s="26"/>
      <c r="I27" s="23"/>
      <c r="J27" s="23"/>
      <c r="K27" s="26"/>
      <c r="L27" s="23"/>
      <c r="M27" s="23"/>
      <c r="N27" s="26"/>
      <c r="O27" s="23"/>
      <c r="P27" s="23"/>
      <c r="Q27" s="26"/>
      <c r="R27" s="23"/>
      <c r="S27" s="244"/>
      <c r="T27" s="36"/>
      <c r="U27" s="27"/>
      <c r="V27" s="23">
        <v>1985</v>
      </c>
      <c r="W27" s="23" t="s">
        <v>34</v>
      </c>
      <c r="X27" s="24" t="s">
        <v>35</v>
      </c>
      <c r="Y27" s="245"/>
      <c r="Z27" s="245"/>
      <c r="AA27" s="245"/>
      <c r="AB27" s="245"/>
      <c r="AC27" s="23"/>
      <c r="AD27" s="236"/>
      <c r="AE27" s="236"/>
      <c r="AF27" s="236"/>
      <c r="AG27" s="236"/>
      <c r="AH27" s="236"/>
      <c r="AI27" s="236"/>
      <c r="AJ27" s="236"/>
    </row>
    <row r="28" spans="1:36" ht="15.6" customHeight="1" x14ac:dyDescent="0.25">
      <c r="A28" s="238"/>
      <c r="B28" s="23">
        <v>1986</v>
      </c>
      <c r="C28" s="23"/>
      <c r="D28" s="24"/>
      <c r="E28" s="79"/>
      <c r="F28" s="24"/>
      <c r="G28" s="24"/>
      <c r="H28" s="26"/>
      <c r="I28" s="23"/>
      <c r="J28" s="23"/>
      <c r="K28" s="26"/>
      <c r="L28" s="23"/>
      <c r="M28" s="23"/>
      <c r="N28" s="26"/>
      <c r="O28" s="23"/>
      <c r="P28" s="23"/>
      <c r="Q28" s="26"/>
      <c r="R28" s="23"/>
      <c r="S28" s="244"/>
      <c r="T28" s="36"/>
      <c r="U28" s="27"/>
      <c r="V28" s="23">
        <v>1986</v>
      </c>
      <c r="W28" s="23"/>
      <c r="X28" s="24"/>
      <c r="Y28" s="245"/>
      <c r="Z28" s="245"/>
      <c r="AA28" s="245"/>
      <c r="AB28" s="245"/>
      <c r="AC28" s="23"/>
      <c r="AD28" s="236"/>
      <c r="AE28" s="236"/>
      <c r="AF28" s="236"/>
      <c r="AG28" s="236"/>
      <c r="AH28" s="236"/>
      <c r="AI28" s="236"/>
      <c r="AJ28" s="236"/>
    </row>
    <row r="29" spans="1:36" ht="15.6" customHeight="1" x14ac:dyDescent="0.25">
      <c r="A29" s="238"/>
      <c r="B29" s="23">
        <v>1987</v>
      </c>
      <c r="C29" s="23"/>
      <c r="D29" s="24"/>
      <c r="E29" s="79"/>
      <c r="F29" s="24"/>
      <c r="G29" s="24"/>
      <c r="H29" s="26"/>
      <c r="I29" s="23"/>
      <c r="J29" s="23"/>
      <c r="K29" s="26"/>
      <c r="L29" s="23"/>
      <c r="M29" s="23"/>
      <c r="N29" s="26"/>
      <c r="O29" s="23"/>
      <c r="P29" s="23"/>
      <c r="Q29" s="26"/>
      <c r="R29" s="23"/>
      <c r="S29" s="244"/>
      <c r="T29" s="36"/>
      <c r="U29" s="27"/>
      <c r="V29" s="23">
        <v>1987</v>
      </c>
      <c r="W29" s="23"/>
      <c r="X29" s="24"/>
      <c r="Y29" s="245"/>
      <c r="Z29" s="245"/>
      <c r="AA29" s="245"/>
      <c r="AB29" s="245"/>
      <c r="AC29" s="23"/>
      <c r="AD29" s="236"/>
      <c r="AE29" s="236"/>
      <c r="AF29" s="236"/>
      <c r="AG29" s="236"/>
      <c r="AH29" s="236"/>
      <c r="AI29" s="236"/>
      <c r="AJ29" s="236"/>
    </row>
    <row r="30" spans="1:36" ht="15.6" customHeight="1" x14ac:dyDescent="0.25">
      <c r="A30" s="238"/>
      <c r="B30" s="23">
        <v>1988</v>
      </c>
      <c r="C30" s="23"/>
      <c r="D30" s="24"/>
      <c r="E30" s="79"/>
      <c r="F30" s="24"/>
      <c r="G30" s="24"/>
      <c r="H30" s="26"/>
      <c r="I30" s="23"/>
      <c r="J30" s="23"/>
      <c r="K30" s="26"/>
      <c r="L30" s="23"/>
      <c r="M30" s="23"/>
      <c r="N30" s="26"/>
      <c r="O30" s="23"/>
      <c r="P30" s="23"/>
      <c r="Q30" s="26"/>
      <c r="R30" s="23"/>
      <c r="S30" s="244"/>
      <c r="T30" s="36"/>
      <c r="U30" s="27"/>
      <c r="V30" s="23">
        <v>1988</v>
      </c>
      <c r="W30" s="23"/>
      <c r="X30" s="24"/>
      <c r="Y30" s="245"/>
      <c r="Z30" s="245"/>
      <c r="AA30" s="245"/>
      <c r="AB30" s="245"/>
      <c r="AC30" s="23"/>
      <c r="AD30" s="236"/>
      <c r="AE30" s="236"/>
      <c r="AF30" s="236"/>
      <c r="AG30" s="236"/>
      <c r="AH30" s="236"/>
      <c r="AI30" s="236"/>
      <c r="AJ30" s="236"/>
    </row>
    <row r="31" spans="1:36" ht="15.6" customHeight="1" x14ac:dyDescent="0.25">
      <c r="A31" s="238"/>
      <c r="B31" s="23">
        <v>1989</v>
      </c>
      <c r="C31" s="23" t="s">
        <v>34</v>
      </c>
      <c r="D31" s="24" t="s">
        <v>36</v>
      </c>
      <c r="E31" s="79"/>
      <c r="F31" s="24"/>
      <c r="G31" s="24"/>
      <c r="H31" s="26"/>
      <c r="I31" s="23"/>
      <c r="J31" s="23"/>
      <c r="K31" s="26"/>
      <c r="L31" s="23"/>
      <c r="M31" s="23"/>
      <c r="N31" s="26"/>
      <c r="O31" s="23"/>
      <c r="P31" s="23"/>
      <c r="Q31" s="26"/>
      <c r="R31" s="23"/>
      <c r="S31" s="244"/>
      <c r="T31" s="36"/>
      <c r="U31" s="27"/>
      <c r="V31" s="23">
        <v>1989</v>
      </c>
      <c r="W31" s="23" t="s">
        <v>34</v>
      </c>
      <c r="X31" s="24" t="s">
        <v>36</v>
      </c>
      <c r="Y31" s="245"/>
      <c r="Z31" s="245"/>
      <c r="AA31" s="245"/>
      <c r="AB31" s="245"/>
      <c r="AC31" s="23"/>
      <c r="AD31" s="236"/>
      <c r="AE31" s="236"/>
      <c r="AF31" s="236"/>
      <c r="AG31" s="236"/>
      <c r="AH31" s="236"/>
      <c r="AI31" s="236"/>
      <c r="AJ31" s="236"/>
    </row>
    <row r="32" spans="1:36" ht="15.6" customHeight="1" x14ac:dyDescent="0.25">
      <c r="A32" s="238"/>
      <c r="B32" s="23">
        <v>1990</v>
      </c>
      <c r="C32" s="23" t="s">
        <v>37</v>
      </c>
      <c r="D32" s="24" t="s">
        <v>36</v>
      </c>
      <c r="E32" s="79"/>
      <c r="F32" s="24"/>
      <c r="G32" s="24"/>
      <c r="H32" s="26"/>
      <c r="I32" s="23"/>
      <c r="J32" s="23"/>
      <c r="K32" s="26"/>
      <c r="L32" s="23"/>
      <c r="M32" s="23"/>
      <c r="N32" s="26"/>
      <c r="O32" s="23"/>
      <c r="P32" s="23"/>
      <c r="Q32" s="26"/>
      <c r="R32" s="23"/>
      <c r="S32" s="244"/>
      <c r="T32" s="36"/>
      <c r="U32" s="27"/>
      <c r="V32" s="23">
        <v>1990</v>
      </c>
      <c r="W32" s="23" t="s">
        <v>37</v>
      </c>
      <c r="X32" s="24" t="s">
        <v>36</v>
      </c>
      <c r="Y32" s="245"/>
      <c r="Z32" s="245"/>
      <c r="AA32" s="245"/>
      <c r="AB32" s="245"/>
      <c r="AC32" s="23"/>
      <c r="AD32" s="236"/>
      <c r="AE32" s="236"/>
      <c r="AF32" s="236"/>
      <c r="AG32" s="236"/>
      <c r="AH32" s="236"/>
      <c r="AI32" s="236"/>
      <c r="AJ32" s="236"/>
    </row>
    <row r="33" spans="1:36" ht="15.6" customHeight="1" x14ac:dyDescent="0.25">
      <c r="A33" s="238"/>
      <c r="B33" s="23">
        <v>1991</v>
      </c>
      <c r="C33" s="23" t="s">
        <v>38</v>
      </c>
      <c r="D33" s="24" t="s">
        <v>36</v>
      </c>
      <c r="E33" s="79">
        <v>2</v>
      </c>
      <c r="F33" s="29">
        <v>1</v>
      </c>
      <c r="G33" s="23">
        <v>5</v>
      </c>
      <c r="H33" s="36">
        <v>0.2</v>
      </c>
      <c r="I33" s="23">
        <v>1</v>
      </c>
      <c r="J33" s="23">
        <v>1</v>
      </c>
      <c r="K33" s="36">
        <v>1</v>
      </c>
      <c r="L33" s="23">
        <v>1</v>
      </c>
      <c r="M33" s="23">
        <v>4</v>
      </c>
      <c r="N33" s="36">
        <v>0.25</v>
      </c>
      <c r="O33" s="23">
        <v>0</v>
      </c>
      <c r="P33" s="23">
        <v>5</v>
      </c>
      <c r="Q33" s="36">
        <v>0</v>
      </c>
      <c r="R33" s="23">
        <v>3</v>
      </c>
      <c r="S33" s="23">
        <v>15</v>
      </c>
      <c r="T33" s="36">
        <v>0.2</v>
      </c>
      <c r="U33" s="27"/>
      <c r="V33" s="23">
        <v>1991</v>
      </c>
      <c r="W33" s="23" t="s">
        <v>38</v>
      </c>
      <c r="X33" s="24" t="s">
        <v>36</v>
      </c>
      <c r="Y33" s="245"/>
      <c r="Z33" s="245"/>
      <c r="AA33" s="245"/>
      <c r="AB33" s="245"/>
      <c r="AC33" s="23"/>
      <c r="AD33" s="236"/>
      <c r="AE33" s="236"/>
      <c r="AF33" s="236"/>
      <c r="AG33" s="236"/>
      <c r="AH33" s="236"/>
      <c r="AI33" s="236"/>
      <c r="AJ33" s="236"/>
    </row>
    <row r="34" spans="1:36" ht="15.6" customHeight="1" x14ac:dyDescent="0.25">
      <c r="A34" s="238"/>
      <c r="B34" s="23">
        <v>1992</v>
      </c>
      <c r="C34" s="23" t="s">
        <v>39</v>
      </c>
      <c r="D34" s="24" t="s">
        <v>36</v>
      </c>
      <c r="E34" s="79">
        <v>2</v>
      </c>
      <c r="F34" s="29">
        <v>1</v>
      </c>
      <c r="G34" s="23">
        <v>3</v>
      </c>
      <c r="H34" s="36">
        <v>0.33333333333333331</v>
      </c>
      <c r="I34" s="23">
        <v>2</v>
      </c>
      <c r="J34" s="23">
        <v>3</v>
      </c>
      <c r="K34" s="36">
        <v>0.66666666666666663</v>
      </c>
      <c r="L34" s="23">
        <v>1</v>
      </c>
      <c r="M34" s="23">
        <v>3</v>
      </c>
      <c r="N34" s="36">
        <v>0.33333333333333331</v>
      </c>
      <c r="O34" s="23">
        <v>0</v>
      </c>
      <c r="P34" s="23">
        <v>1</v>
      </c>
      <c r="Q34" s="36">
        <v>0</v>
      </c>
      <c r="R34" s="23">
        <v>4</v>
      </c>
      <c r="S34" s="23">
        <v>10</v>
      </c>
      <c r="T34" s="36">
        <v>0.4</v>
      </c>
      <c r="U34" s="27"/>
      <c r="V34" s="23">
        <v>1992</v>
      </c>
      <c r="W34" s="23" t="s">
        <v>39</v>
      </c>
      <c r="X34" s="24" t="s">
        <v>36</v>
      </c>
      <c r="Y34" s="245"/>
      <c r="Z34" s="245"/>
      <c r="AA34" s="245"/>
      <c r="AB34" s="245"/>
      <c r="AC34" s="23"/>
      <c r="AD34" s="236"/>
      <c r="AE34" s="236"/>
      <c r="AF34" s="236"/>
      <c r="AG34" s="236"/>
      <c r="AH34" s="236"/>
      <c r="AI34" s="236"/>
      <c r="AJ34" s="236"/>
    </row>
    <row r="35" spans="1:36" s="251" customFormat="1" ht="15.6" customHeight="1" x14ac:dyDescent="0.25">
      <c r="A35" s="250"/>
      <c r="B35" s="23">
        <v>1993</v>
      </c>
      <c r="C35" s="23" t="s">
        <v>37</v>
      </c>
      <c r="D35" s="24" t="s">
        <v>36</v>
      </c>
      <c r="E35" s="79"/>
      <c r="F35" s="29"/>
      <c r="G35" s="23"/>
      <c r="H35" s="36"/>
      <c r="I35" s="23"/>
      <c r="J35" s="23"/>
      <c r="K35" s="36"/>
      <c r="L35" s="23"/>
      <c r="M35" s="23"/>
      <c r="N35" s="36"/>
      <c r="O35" s="23"/>
      <c r="P35" s="23"/>
      <c r="Q35" s="36"/>
      <c r="R35" s="23"/>
      <c r="S35" s="23"/>
      <c r="T35" s="36"/>
      <c r="U35" s="27"/>
      <c r="V35" s="23">
        <v>1993</v>
      </c>
      <c r="W35" s="23" t="s">
        <v>37</v>
      </c>
      <c r="X35" s="24" t="s">
        <v>36</v>
      </c>
      <c r="Y35" s="245"/>
      <c r="Z35" s="245"/>
      <c r="AA35" s="245"/>
      <c r="AB35" s="245"/>
      <c r="AC35" s="23"/>
      <c r="AD35" s="236"/>
      <c r="AE35" s="236"/>
      <c r="AF35" s="236"/>
      <c r="AG35" s="236"/>
      <c r="AH35" s="236"/>
      <c r="AI35" s="236"/>
      <c r="AJ35" s="236"/>
    </row>
    <row r="36" spans="1:36" ht="15.6" customHeight="1" x14ac:dyDescent="0.25">
      <c r="A36" s="238"/>
      <c r="B36" s="23">
        <v>1994</v>
      </c>
      <c r="C36" s="23" t="s">
        <v>38</v>
      </c>
      <c r="D36" s="24" t="s">
        <v>36</v>
      </c>
      <c r="E36" s="79"/>
      <c r="F36" s="29"/>
      <c r="G36" s="23"/>
      <c r="H36" s="36"/>
      <c r="I36" s="23"/>
      <c r="J36" s="23"/>
      <c r="K36" s="36"/>
      <c r="L36" s="23"/>
      <c r="M36" s="23"/>
      <c r="N36" s="36"/>
      <c r="O36" s="23"/>
      <c r="P36" s="23"/>
      <c r="Q36" s="36"/>
      <c r="R36" s="23"/>
      <c r="S36" s="23"/>
      <c r="T36" s="36"/>
      <c r="U36" s="27"/>
      <c r="V36" s="23">
        <v>1994</v>
      </c>
      <c r="W36" s="23" t="s">
        <v>38</v>
      </c>
      <c r="X36" s="24" t="s">
        <v>36</v>
      </c>
      <c r="Y36" s="245"/>
      <c r="Z36" s="245"/>
      <c r="AA36" s="245"/>
      <c r="AB36" s="245"/>
      <c r="AC36" s="23"/>
      <c r="AD36" s="236"/>
      <c r="AE36" s="236"/>
      <c r="AF36" s="236"/>
      <c r="AG36" s="236"/>
      <c r="AH36" s="236"/>
      <c r="AI36" s="236"/>
      <c r="AJ36" s="236"/>
    </row>
    <row r="37" spans="1:36" ht="15.6" customHeight="1" x14ac:dyDescent="0.25">
      <c r="A37" s="238"/>
      <c r="B37" s="23">
        <v>1995</v>
      </c>
      <c r="C37" s="23" t="s">
        <v>39</v>
      </c>
      <c r="D37" s="24" t="s">
        <v>36</v>
      </c>
      <c r="E37" s="79">
        <v>3</v>
      </c>
      <c r="F37" s="29">
        <v>2</v>
      </c>
      <c r="G37" s="23">
        <v>7</v>
      </c>
      <c r="H37" s="36">
        <v>0.2857142857142857</v>
      </c>
      <c r="I37" s="23">
        <v>1</v>
      </c>
      <c r="J37" s="23">
        <v>5</v>
      </c>
      <c r="K37" s="36">
        <v>0.2</v>
      </c>
      <c r="L37" s="23">
        <v>2</v>
      </c>
      <c r="M37" s="23">
        <v>5</v>
      </c>
      <c r="N37" s="36">
        <v>0.4</v>
      </c>
      <c r="O37" s="23">
        <v>1</v>
      </c>
      <c r="P37" s="23">
        <v>5</v>
      </c>
      <c r="Q37" s="36">
        <v>0.2</v>
      </c>
      <c r="R37" s="23">
        <v>6</v>
      </c>
      <c r="S37" s="23">
        <v>22</v>
      </c>
      <c r="T37" s="36">
        <v>0.27272727272727271</v>
      </c>
      <c r="U37" s="27"/>
      <c r="V37" s="23">
        <v>1995</v>
      </c>
      <c r="W37" s="23" t="s">
        <v>39</v>
      </c>
      <c r="X37" s="24" t="s">
        <v>36</v>
      </c>
      <c r="Y37" s="245" t="s">
        <v>365</v>
      </c>
      <c r="Z37" s="245"/>
      <c r="AA37" s="245"/>
      <c r="AB37" s="245" t="s">
        <v>366</v>
      </c>
      <c r="AC37" s="23"/>
      <c r="AD37" s="236"/>
      <c r="AE37" s="236"/>
      <c r="AF37" s="236"/>
      <c r="AG37" s="236"/>
      <c r="AH37" s="236"/>
      <c r="AI37" s="236"/>
      <c r="AJ37" s="236"/>
    </row>
    <row r="38" spans="1:36" ht="15.6" customHeight="1" x14ac:dyDescent="0.25">
      <c r="A38" s="238"/>
      <c r="B38" s="23">
        <v>1996</v>
      </c>
      <c r="C38" s="23" t="s">
        <v>40</v>
      </c>
      <c r="D38" s="24" t="s">
        <v>41</v>
      </c>
      <c r="E38" s="79">
        <v>10</v>
      </c>
      <c r="F38" s="29">
        <v>12</v>
      </c>
      <c r="G38" s="23">
        <v>30</v>
      </c>
      <c r="H38" s="36">
        <v>0.4</v>
      </c>
      <c r="I38" s="23">
        <v>3</v>
      </c>
      <c r="J38" s="23">
        <v>12</v>
      </c>
      <c r="K38" s="36">
        <v>0.25</v>
      </c>
      <c r="L38" s="23">
        <v>4</v>
      </c>
      <c r="M38" s="23">
        <v>9</v>
      </c>
      <c r="N38" s="36">
        <v>0.44444444444444442</v>
      </c>
      <c r="O38" s="23">
        <v>5</v>
      </c>
      <c r="P38" s="23">
        <v>16</v>
      </c>
      <c r="Q38" s="36">
        <v>0.3125</v>
      </c>
      <c r="R38" s="23">
        <v>24</v>
      </c>
      <c r="S38" s="23">
        <v>67</v>
      </c>
      <c r="T38" s="36">
        <v>0.35820895522388058</v>
      </c>
      <c r="U38" s="27"/>
      <c r="V38" s="23">
        <v>1996</v>
      </c>
      <c r="W38" s="23" t="s">
        <v>40</v>
      </c>
      <c r="X38" s="24" t="s">
        <v>41</v>
      </c>
      <c r="Y38" s="245"/>
      <c r="Z38" s="245" t="s">
        <v>138</v>
      </c>
      <c r="AA38" s="245" t="s">
        <v>366</v>
      </c>
      <c r="AB38" s="245"/>
      <c r="AC38" s="23" t="s">
        <v>367</v>
      </c>
      <c r="AD38" s="236"/>
      <c r="AE38" s="236"/>
      <c r="AF38" s="236"/>
      <c r="AG38" s="236"/>
      <c r="AH38" s="236"/>
      <c r="AI38" s="236"/>
      <c r="AJ38" s="236"/>
    </row>
    <row r="39" spans="1:36" ht="15.6" customHeight="1" x14ac:dyDescent="0.25">
      <c r="A39" s="238"/>
      <c r="B39" s="23">
        <v>1997</v>
      </c>
      <c r="C39" s="23" t="s">
        <v>42</v>
      </c>
      <c r="D39" s="24" t="s">
        <v>41</v>
      </c>
      <c r="E39" s="79">
        <v>9</v>
      </c>
      <c r="F39" s="29">
        <v>7</v>
      </c>
      <c r="G39" s="23">
        <v>15</v>
      </c>
      <c r="H39" s="36">
        <v>0.46666666666666667</v>
      </c>
      <c r="I39" s="23">
        <v>11</v>
      </c>
      <c r="J39" s="23">
        <v>17</v>
      </c>
      <c r="K39" s="36">
        <v>0.6470588235294118</v>
      </c>
      <c r="L39" s="23">
        <v>7</v>
      </c>
      <c r="M39" s="23">
        <v>12</v>
      </c>
      <c r="N39" s="36">
        <v>0.58333333333333337</v>
      </c>
      <c r="O39" s="23">
        <v>2</v>
      </c>
      <c r="P39" s="23">
        <v>9</v>
      </c>
      <c r="Q39" s="36">
        <v>0.22222222222222221</v>
      </c>
      <c r="R39" s="23">
        <v>27</v>
      </c>
      <c r="S39" s="23">
        <v>53</v>
      </c>
      <c r="T39" s="36">
        <v>0.50943396226415094</v>
      </c>
      <c r="U39" s="27"/>
      <c r="V39" s="23">
        <v>1997</v>
      </c>
      <c r="W39" s="23" t="s">
        <v>42</v>
      </c>
      <c r="X39" s="24" t="s">
        <v>41</v>
      </c>
      <c r="Y39" s="245"/>
      <c r="Z39" s="245"/>
      <c r="AA39" s="245"/>
      <c r="AB39" s="245"/>
      <c r="AC39" s="23"/>
      <c r="AD39" s="236"/>
      <c r="AE39" s="236"/>
      <c r="AF39" s="236"/>
      <c r="AG39" s="236"/>
      <c r="AH39" s="236"/>
      <c r="AI39" s="236"/>
      <c r="AJ39" s="236"/>
    </row>
    <row r="40" spans="1:36" ht="15.6" customHeight="1" x14ac:dyDescent="0.25">
      <c r="A40" s="238"/>
      <c r="B40" s="23">
        <v>1998</v>
      </c>
      <c r="C40" s="23" t="s">
        <v>43</v>
      </c>
      <c r="D40" s="24" t="s">
        <v>44</v>
      </c>
      <c r="E40" s="79"/>
      <c r="F40" s="24"/>
      <c r="G40" s="24"/>
      <c r="H40" s="26"/>
      <c r="I40" s="23"/>
      <c r="J40" s="23"/>
      <c r="K40" s="26"/>
      <c r="L40" s="23"/>
      <c r="M40" s="23"/>
      <c r="N40" s="26"/>
      <c r="O40" s="23"/>
      <c r="P40" s="23"/>
      <c r="Q40" s="26"/>
      <c r="R40" s="23"/>
      <c r="S40" s="244"/>
      <c r="T40" s="36"/>
      <c r="U40" s="27"/>
      <c r="V40" s="23">
        <v>1998</v>
      </c>
      <c r="W40" s="23" t="s">
        <v>43</v>
      </c>
      <c r="X40" s="24" t="s">
        <v>44</v>
      </c>
      <c r="Y40" s="245"/>
      <c r="Z40" s="245"/>
      <c r="AA40" s="245"/>
      <c r="AB40" s="245"/>
      <c r="AC40" s="23"/>
      <c r="AD40" s="236"/>
      <c r="AE40" s="236"/>
      <c r="AF40" s="236"/>
      <c r="AG40" s="236"/>
      <c r="AH40" s="236"/>
      <c r="AI40" s="236"/>
      <c r="AJ40" s="236"/>
    </row>
    <row r="41" spans="1:36" ht="15.6" customHeight="1" x14ac:dyDescent="0.25">
      <c r="A41" s="238"/>
      <c r="B41" s="23">
        <v>1999</v>
      </c>
      <c r="C41" s="23" t="s">
        <v>43</v>
      </c>
      <c r="D41" s="24" t="s">
        <v>44</v>
      </c>
      <c r="E41" s="79"/>
      <c r="F41" s="24"/>
      <c r="G41" s="24"/>
      <c r="H41" s="26"/>
      <c r="I41" s="23"/>
      <c r="J41" s="23"/>
      <c r="K41" s="26"/>
      <c r="L41" s="23"/>
      <c r="M41" s="23"/>
      <c r="N41" s="26"/>
      <c r="O41" s="23"/>
      <c r="P41" s="23"/>
      <c r="Q41" s="26"/>
      <c r="R41" s="23"/>
      <c r="S41" s="244"/>
      <c r="T41" s="36"/>
      <c r="U41" s="27"/>
      <c r="V41" s="23">
        <v>1999</v>
      </c>
      <c r="W41" s="23" t="s">
        <v>43</v>
      </c>
      <c r="X41" s="24" t="s">
        <v>44</v>
      </c>
      <c r="Y41" s="245"/>
      <c r="Z41" s="245"/>
      <c r="AA41" s="245"/>
      <c r="AB41" s="245"/>
      <c r="AC41" s="23"/>
      <c r="AD41" s="236"/>
      <c r="AE41" s="236"/>
      <c r="AF41" s="236"/>
      <c r="AG41" s="236"/>
      <c r="AH41" s="236"/>
      <c r="AI41" s="236"/>
      <c r="AJ41" s="236"/>
    </row>
    <row r="42" spans="1:36" ht="15.6" customHeight="1" x14ac:dyDescent="0.25">
      <c r="A42" s="238"/>
      <c r="B42" s="23">
        <v>2000</v>
      </c>
      <c r="C42" s="23" t="s">
        <v>45</v>
      </c>
      <c r="D42" s="24" t="s">
        <v>44</v>
      </c>
      <c r="E42" s="79"/>
      <c r="F42" s="24"/>
      <c r="G42" s="24"/>
      <c r="H42" s="26"/>
      <c r="I42" s="23"/>
      <c r="J42" s="23"/>
      <c r="K42" s="26"/>
      <c r="L42" s="23"/>
      <c r="M42" s="23"/>
      <c r="N42" s="26"/>
      <c r="O42" s="23"/>
      <c r="P42" s="23"/>
      <c r="Q42" s="26"/>
      <c r="R42" s="23"/>
      <c r="S42" s="244"/>
      <c r="T42" s="36"/>
      <c r="U42" s="27"/>
      <c r="V42" s="23">
        <v>2000</v>
      </c>
      <c r="W42" s="23" t="s">
        <v>45</v>
      </c>
      <c r="X42" s="24" t="s">
        <v>44</v>
      </c>
      <c r="Y42" s="245"/>
      <c r="Z42" s="245"/>
      <c r="AA42" s="245"/>
      <c r="AB42" s="245"/>
      <c r="AC42" s="23"/>
      <c r="AD42" s="236"/>
      <c r="AE42" s="236"/>
      <c r="AF42" s="236"/>
      <c r="AG42" s="236"/>
      <c r="AH42" s="236"/>
      <c r="AI42" s="236"/>
      <c r="AJ42" s="236"/>
    </row>
    <row r="43" spans="1:36" ht="15.6" customHeight="1" x14ac:dyDescent="0.25">
      <c r="A43" s="238"/>
      <c r="B43" s="23">
        <v>2001</v>
      </c>
      <c r="C43" s="23"/>
      <c r="D43" s="24"/>
      <c r="E43" s="79"/>
      <c r="F43" s="24"/>
      <c r="G43" s="24"/>
      <c r="H43" s="26"/>
      <c r="I43" s="23"/>
      <c r="J43" s="23"/>
      <c r="K43" s="26"/>
      <c r="L43" s="23"/>
      <c r="M43" s="23"/>
      <c r="N43" s="26"/>
      <c r="O43" s="23"/>
      <c r="P43" s="23"/>
      <c r="Q43" s="26"/>
      <c r="R43" s="23"/>
      <c r="S43" s="244"/>
      <c r="T43" s="36"/>
      <c r="U43" s="27"/>
      <c r="V43" s="23">
        <v>2001</v>
      </c>
      <c r="W43" s="23"/>
      <c r="X43" s="24"/>
      <c r="Y43" s="245"/>
      <c r="Z43" s="245"/>
      <c r="AA43" s="245"/>
      <c r="AB43" s="245"/>
      <c r="AC43" s="23"/>
      <c r="AD43" s="236"/>
      <c r="AE43" s="236"/>
      <c r="AF43" s="236"/>
      <c r="AG43" s="236"/>
      <c r="AH43" s="236"/>
      <c r="AI43" s="236"/>
      <c r="AJ43" s="236"/>
    </row>
    <row r="44" spans="1:36" ht="15.6" customHeight="1" x14ac:dyDescent="0.25">
      <c r="A44" s="238"/>
      <c r="B44" s="23">
        <v>2002</v>
      </c>
      <c r="C44" s="23" t="s">
        <v>39</v>
      </c>
      <c r="D44" s="24" t="s">
        <v>46</v>
      </c>
      <c r="E44" s="79">
        <v>1</v>
      </c>
      <c r="F44" s="29">
        <v>0</v>
      </c>
      <c r="G44" s="244">
        <v>0</v>
      </c>
      <c r="H44" s="36">
        <v>0</v>
      </c>
      <c r="I44" s="23">
        <v>0</v>
      </c>
      <c r="J44" s="244">
        <v>1</v>
      </c>
      <c r="K44" s="36">
        <v>0</v>
      </c>
      <c r="L44" s="23">
        <v>1</v>
      </c>
      <c r="M44" s="244">
        <v>1</v>
      </c>
      <c r="N44" s="36">
        <v>1</v>
      </c>
      <c r="O44" s="23">
        <v>0</v>
      </c>
      <c r="P44" s="244">
        <v>0</v>
      </c>
      <c r="Q44" s="36">
        <v>0</v>
      </c>
      <c r="R44" s="23">
        <v>1</v>
      </c>
      <c r="S44" s="244">
        <v>2</v>
      </c>
      <c r="T44" s="36">
        <v>0.5</v>
      </c>
      <c r="U44" s="27"/>
      <c r="V44" s="23">
        <v>2002</v>
      </c>
      <c r="W44" s="23" t="s">
        <v>39</v>
      </c>
      <c r="X44" s="24" t="s">
        <v>46</v>
      </c>
      <c r="Y44" s="245"/>
      <c r="Z44" s="245"/>
      <c r="AA44" s="245"/>
      <c r="AB44" s="245"/>
      <c r="AC44" s="23"/>
      <c r="AD44" s="236"/>
      <c r="AE44" s="236"/>
      <c r="AF44" s="236"/>
      <c r="AG44" s="236"/>
      <c r="AH44" s="236"/>
      <c r="AI44" s="236"/>
      <c r="AJ44" s="236"/>
    </row>
    <row r="45" spans="1:36" ht="15.6" customHeight="1" x14ac:dyDescent="0.25">
      <c r="A45" s="238"/>
      <c r="B45" s="15" t="s">
        <v>7</v>
      </c>
      <c r="C45" s="16"/>
      <c r="D45" s="14"/>
      <c r="E45" s="17">
        <f>SUM(E25:E44)</f>
        <v>27</v>
      </c>
      <c r="F45" s="17">
        <f>SUM(F27:F44)</f>
        <v>23</v>
      </c>
      <c r="G45" s="17">
        <f>SUM(G27:G44)</f>
        <v>60</v>
      </c>
      <c r="H45" s="246">
        <f>PRODUCT(F45/G45)</f>
        <v>0.38333333333333336</v>
      </c>
      <c r="I45" s="17">
        <f>SUM(I27:I44)</f>
        <v>18</v>
      </c>
      <c r="J45" s="17">
        <f>SUM(J27:J44)</f>
        <v>39</v>
      </c>
      <c r="K45" s="246">
        <f>PRODUCT(I45/J45)</f>
        <v>0.46153846153846156</v>
      </c>
      <c r="L45" s="17">
        <f>SUM(L27:L44)</f>
        <v>16</v>
      </c>
      <c r="M45" s="17">
        <f>SUM(M27:M44)</f>
        <v>34</v>
      </c>
      <c r="N45" s="246">
        <f>PRODUCT(L45/M45)</f>
        <v>0.47058823529411764</v>
      </c>
      <c r="O45" s="17">
        <f>SUM(O27:O44)</f>
        <v>8</v>
      </c>
      <c r="P45" s="17">
        <f>SUM(P27:P44)</f>
        <v>36</v>
      </c>
      <c r="Q45" s="246">
        <f>PRODUCT(O45/P45)</f>
        <v>0.22222222222222221</v>
      </c>
      <c r="R45" s="17">
        <f>SUM(R27:R44)</f>
        <v>65</v>
      </c>
      <c r="S45" s="17">
        <f>SUM(S27:S44)</f>
        <v>169</v>
      </c>
      <c r="T45" s="246">
        <f>PRODUCT(R45/S45)</f>
        <v>0.38461538461538464</v>
      </c>
      <c r="U45" s="236"/>
      <c r="V45" s="16"/>
      <c r="W45" s="13"/>
      <c r="X45" s="130"/>
      <c r="Y45" s="13"/>
      <c r="Z45" s="13"/>
      <c r="AA45" s="13"/>
      <c r="AB45" s="13"/>
      <c r="AC45" s="14"/>
      <c r="AD45" s="236"/>
      <c r="AE45" s="236"/>
      <c r="AF45" s="236"/>
      <c r="AG45" s="236"/>
      <c r="AH45" s="236"/>
      <c r="AI45" s="236"/>
      <c r="AJ45" s="236"/>
    </row>
    <row r="46" spans="1:36" ht="15.6" customHeight="1" x14ac:dyDescent="0.25">
      <c r="A46" s="238"/>
      <c r="B46" s="236"/>
      <c r="C46" s="236"/>
      <c r="D46" s="236"/>
      <c r="E46" s="27"/>
      <c r="F46" s="236"/>
      <c r="G46" s="236"/>
      <c r="H46" s="248"/>
      <c r="I46" s="236"/>
      <c r="J46" s="236"/>
      <c r="K46" s="249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</row>
    <row r="47" spans="1:36" ht="15.6" customHeight="1" x14ac:dyDescent="0.25">
      <c r="A47" s="238"/>
      <c r="B47" s="9" t="s">
        <v>361</v>
      </c>
      <c r="C47" s="10"/>
      <c r="D47" s="232"/>
      <c r="E47" s="10"/>
      <c r="F47" s="142"/>
      <c r="G47" s="75"/>
      <c r="H47" s="10"/>
      <c r="I47" s="142"/>
      <c r="J47" s="75"/>
      <c r="K47" s="10"/>
      <c r="L47" s="142"/>
      <c r="M47" s="75"/>
      <c r="N47" s="10"/>
      <c r="O47" s="142"/>
      <c r="P47" s="75"/>
      <c r="Q47" s="10"/>
      <c r="R47" s="142"/>
      <c r="S47" s="75"/>
      <c r="T47" s="25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</row>
    <row r="48" spans="1:36" ht="15.6" customHeight="1" x14ac:dyDescent="0.25">
      <c r="A48" s="238"/>
      <c r="B48" s="16"/>
      <c r="C48" s="13"/>
      <c r="D48" s="239"/>
      <c r="E48" s="168"/>
      <c r="F48" s="240"/>
      <c r="G48" s="168" t="s">
        <v>18</v>
      </c>
      <c r="H48" s="241"/>
      <c r="I48" s="240"/>
      <c r="J48" s="168" t="s">
        <v>19</v>
      </c>
      <c r="K48" s="242"/>
      <c r="L48" s="240"/>
      <c r="M48" s="168" t="s">
        <v>20</v>
      </c>
      <c r="N48" s="220"/>
      <c r="O48" s="240"/>
      <c r="P48" s="168" t="s">
        <v>21</v>
      </c>
      <c r="Q48" s="220"/>
      <c r="R48" s="240"/>
      <c r="S48" s="168" t="s">
        <v>7</v>
      </c>
      <c r="T48" s="220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</row>
    <row r="49" spans="1:36" ht="15.6" customHeight="1" x14ac:dyDescent="0.25">
      <c r="A49" s="238"/>
      <c r="B49" s="21"/>
      <c r="C49" s="13"/>
      <c r="D49" s="239"/>
      <c r="E49" s="13" t="s">
        <v>3</v>
      </c>
      <c r="F49" s="16" t="s">
        <v>17</v>
      </c>
      <c r="G49" s="13" t="s">
        <v>358</v>
      </c>
      <c r="H49" s="139" t="s">
        <v>359</v>
      </c>
      <c r="I49" s="16" t="s">
        <v>17</v>
      </c>
      <c r="J49" s="13" t="s">
        <v>358</v>
      </c>
      <c r="K49" s="139" t="s">
        <v>359</v>
      </c>
      <c r="L49" s="16" t="s">
        <v>17</v>
      </c>
      <c r="M49" s="13" t="s">
        <v>358</v>
      </c>
      <c r="N49" s="139" t="s">
        <v>359</v>
      </c>
      <c r="O49" s="16" t="s">
        <v>17</v>
      </c>
      <c r="P49" s="13" t="s">
        <v>358</v>
      </c>
      <c r="Q49" s="139" t="s">
        <v>359</v>
      </c>
      <c r="R49" s="16" t="s">
        <v>17</v>
      </c>
      <c r="S49" s="13" t="s">
        <v>358</v>
      </c>
      <c r="T49" s="139" t="s">
        <v>359</v>
      </c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</row>
    <row r="50" spans="1:36" ht="15.6" customHeight="1" x14ac:dyDescent="0.25">
      <c r="A50" s="238"/>
      <c r="B50" s="15" t="s">
        <v>362</v>
      </c>
      <c r="C50" s="16"/>
      <c r="D50" s="14"/>
      <c r="E50" s="14">
        <f t="shared" ref="E50:T50" si="5">PRODUCT(E22)</f>
        <v>360</v>
      </c>
      <c r="F50" s="17">
        <f t="shared" si="5"/>
        <v>307</v>
      </c>
      <c r="G50" s="17">
        <f t="shared" si="5"/>
        <v>604</v>
      </c>
      <c r="H50" s="246">
        <f t="shared" si="5"/>
        <v>0.50827814569536423</v>
      </c>
      <c r="I50" s="17">
        <f t="shared" si="5"/>
        <v>269</v>
      </c>
      <c r="J50" s="17">
        <f t="shared" si="5"/>
        <v>588</v>
      </c>
      <c r="K50" s="246">
        <f t="shared" si="5"/>
        <v>0.45748299319727892</v>
      </c>
      <c r="L50" s="17">
        <f t="shared" si="5"/>
        <v>329</v>
      </c>
      <c r="M50" s="17">
        <f t="shared" si="5"/>
        <v>551</v>
      </c>
      <c r="N50" s="246">
        <f t="shared" si="5"/>
        <v>0.5970961887477314</v>
      </c>
      <c r="O50" s="17">
        <f t="shared" si="5"/>
        <v>222</v>
      </c>
      <c r="P50" s="17">
        <f t="shared" si="5"/>
        <v>558</v>
      </c>
      <c r="Q50" s="246">
        <f t="shared" si="5"/>
        <v>0.39784946236559138</v>
      </c>
      <c r="R50" s="17">
        <f t="shared" si="5"/>
        <v>1210</v>
      </c>
      <c r="S50" s="17">
        <f t="shared" si="5"/>
        <v>2477</v>
      </c>
      <c r="T50" s="246">
        <f t="shared" si="5"/>
        <v>0.48849414614452968</v>
      </c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</row>
    <row r="51" spans="1:36" ht="15.6" customHeight="1" x14ac:dyDescent="0.25">
      <c r="A51" s="238"/>
      <c r="B51" s="15" t="s">
        <v>363</v>
      </c>
      <c r="C51" s="16"/>
      <c r="D51" s="14"/>
      <c r="E51" s="14">
        <f>PRODUCT(E45)</f>
        <v>27</v>
      </c>
      <c r="F51" s="17">
        <f t="shared" ref="F51:T51" si="6">PRODUCT(F45)</f>
        <v>23</v>
      </c>
      <c r="G51" s="17">
        <f t="shared" si="6"/>
        <v>60</v>
      </c>
      <c r="H51" s="246">
        <f t="shared" si="6"/>
        <v>0.38333333333333336</v>
      </c>
      <c r="I51" s="17">
        <f t="shared" si="6"/>
        <v>18</v>
      </c>
      <c r="J51" s="17">
        <f t="shared" si="6"/>
        <v>39</v>
      </c>
      <c r="K51" s="246">
        <f t="shared" si="6"/>
        <v>0.46153846153846156</v>
      </c>
      <c r="L51" s="17">
        <f t="shared" si="6"/>
        <v>16</v>
      </c>
      <c r="M51" s="17">
        <f t="shared" si="6"/>
        <v>34</v>
      </c>
      <c r="N51" s="246">
        <f t="shared" si="6"/>
        <v>0.47058823529411764</v>
      </c>
      <c r="O51" s="17">
        <f t="shared" si="6"/>
        <v>8</v>
      </c>
      <c r="P51" s="17">
        <f t="shared" si="6"/>
        <v>36</v>
      </c>
      <c r="Q51" s="246">
        <f t="shared" si="6"/>
        <v>0.22222222222222221</v>
      </c>
      <c r="R51" s="17">
        <f t="shared" si="6"/>
        <v>65</v>
      </c>
      <c r="S51" s="17">
        <f t="shared" si="6"/>
        <v>169</v>
      </c>
      <c r="T51" s="246">
        <f t="shared" si="6"/>
        <v>0.38461538461538464</v>
      </c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</row>
    <row r="52" spans="1:36" ht="15.6" customHeight="1" x14ac:dyDescent="0.25">
      <c r="A52" s="238"/>
      <c r="B52" s="236"/>
      <c r="C52" s="236"/>
      <c r="D52" s="236"/>
      <c r="E52" s="27"/>
      <c r="F52" s="236"/>
      <c r="G52" s="236"/>
      <c r="H52" s="248"/>
      <c r="I52" s="236"/>
      <c r="J52" s="236"/>
      <c r="K52" s="249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</row>
    <row r="53" spans="1:36" ht="15.6" customHeight="1" x14ac:dyDescent="0.25">
      <c r="A53" s="238"/>
      <c r="B53" s="236"/>
      <c r="C53" s="236"/>
      <c r="D53" s="236"/>
      <c r="E53" s="27"/>
      <c r="F53" s="236"/>
      <c r="G53" s="236"/>
      <c r="H53" s="248"/>
      <c r="I53" s="236"/>
      <c r="J53" s="236"/>
      <c r="K53" s="249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</row>
    <row r="54" spans="1:36" ht="15.6" customHeight="1" x14ac:dyDescent="0.25">
      <c r="A54" s="238"/>
      <c r="B54" s="236"/>
      <c r="C54" s="236"/>
      <c r="D54" s="236"/>
      <c r="E54" s="27"/>
      <c r="F54" s="236"/>
      <c r="G54" s="236"/>
      <c r="H54" s="248"/>
      <c r="I54" s="236"/>
      <c r="J54" s="236"/>
      <c r="K54" s="249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</row>
    <row r="55" spans="1:36" ht="15.6" customHeight="1" x14ac:dyDescent="0.25">
      <c r="A55" s="238"/>
      <c r="B55" s="236"/>
      <c r="C55" s="236"/>
      <c r="D55" s="236"/>
      <c r="E55" s="27"/>
      <c r="F55" s="236"/>
      <c r="G55" s="236"/>
      <c r="H55" s="248"/>
      <c r="I55" s="236"/>
      <c r="J55" s="236"/>
      <c r="K55" s="249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</row>
    <row r="56" spans="1:36" ht="15.6" customHeight="1" x14ac:dyDescent="0.25">
      <c r="A56" s="238"/>
      <c r="B56" s="236"/>
      <c r="C56" s="236"/>
      <c r="D56" s="236"/>
      <c r="E56" s="27"/>
      <c r="F56" s="236"/>
      <c r="G56" s="236"/>
      <c r="H56" s="248"/>
      <c r="I56" s="236"/>
      <c r="J56" s="236"/>
      <c r="K56" s="249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6"/>
      <c r="AH56" s="236"/>
      <c r="AI56" s="236"/>
      <c r="AJ56" s="236"/>
    </row>
    <row r="57" spans="1:36" ht="15.6" customHeight="1" x14ac:dyDescent="0.25">
      <c r="A57" s="238"/>
      <c r="B57" s="236"/>
      <c r="C57" s="236"/>
      <c r="D57" s="236"/>
      <c r="E57" s="27"/>
      <c r="F57" s="236"/>
      <c r="G57" s="236"/>
      <c r="H57" s="248"/>
      <c r="I57" s="236"/>
      <c r="J57" s="236"/>
      <c r="K57" s="249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</row>
    <row r="58" spans="1:36" ht="15.6" customHeight="1" x14ac:dyDescent="0.25">
      <c r="A58" s="238"/>
      <c r="B58" s="236"/>
      <c r="C58" s="236"/>
      <c r="D58" s="236"/>
      <c r="E58" s="27"/>
      <c r="F58" s="236"/>
      <c r="G58" s="236"/>
      <c r="H58" s="248"/>
      <c r="I58" s="236"/>
      <c r="J58" s="236"/>
      <c r="K58" s="249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</row>
    <row r="59" spans="1:36" ht="15.6" customHeight="1" x14ac:dyDescent="0.25">
      <c r="A59" s="238"/>
      <c r="B59" s="236"/>
      <c r="C59" s="236"/>
      <c r="D59" s="236"/>
      <c r="E59" s="27"/>
      <c r="F59" s="236"/>
      <c r="G59" s="236"/>
      <c r="H59" s="248"/>
      <c r="I59" s="236"/>
      <c r="J59" s="236"/>
      <c r="K59" s="249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</row>
    <row r="60" spans="1:36" ht="15.6" customHeight="1" x14ac:dyDescent="0.25">
      <c r="A60" s="238"/>
      <c r="B60" s="236"/>
      <c r="C60" s="236"/>
      <c r="D60" s="236"/>
      <c r="E60" s="27"/>
      <c r="F60" s="236"/>
      <c r="G60" s="236"/>
      <c r="H60" s="248"/>
      <c r="I60" s="236"/>
      <c r="J60" s="236"/>
      <c r="K60" s="249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</row>
    <row r="61" spans="1:36" ht="15.6" customHeight="1" x14ac:dyDescent="0.25">
      <c r="A61" s="238"/>
      <c r="B61" s="236"/>
      <c r="C61" s="236"/>
      <c r="D61" s="236"/>
      <c r="E61" s="27"/>
      <c r="F61" s="236"/>
      <c r="G61" s="236"/>
      <c r="H61" s="248"/>
      <c r="I61" s="236"/>
      <c r="J61" s="236"/>
      <c r="K61" s="249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</row>
    <row r="62" spans="1:36" ht="15.6" customHeight="1" x14ac:dyDescent="0.25">
      <c r="A62" s="238"/>
      <c r="B62" s="236"/>
      <c r="C62" s="236"/>
      <c r="D62" s="236"/>
      <c r="E62" s="27"/>
      <c r="F62" s="236"/>
      <c r="G62" s="236"/>
      <c r="H62" s="248"/>
      <c r="I62" s="236"/>
      <c r="J62" s="236"/>
      <c r="K62" s="249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</row>
    <row r="63" spans="1:36" ht="15.6" customHeight="1" x14ac:dyDescent="0.25">
      <c r="A63" s="238"/>
      <c r="B63" s="236"/>
      <c r="C63" s="236"/>
      <c r="D63" s="236"/>
      <c r="E63" s="27"/>
      <c r="F63" s="236"/>
      <c r="G63" s="236"/>
      <c r="H63" s="248"/>
      <c r="I63" s="236"/>
      <c r="J63" s="236"/>
      <c r="K63" s="249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</row>
    <row r="64" spans="1:36" ht="15.6" customHeight="1" x14ac:dyDescent="0.25">
      <c r="A64" s="238"/>
      <c r="B64" s="236"/>
      <c r="C64" s="236"/>
      <c r="D64" s="236"/>
      <c r="E64" s="27"/>
      <c r="F64" s="236"/>
      <c r="G64" s="236"/>
      <c r="H64" s="248"/>
      <c r="I64" s="236"/>
      <c r="J64" s="236"/>
      <c r="K64" s="249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</row>
    <row r="65" spans="1:36" ht="15.6" customHeight="1" x14ac:dyDescent="0.25">
      <c r="A65" s="238"/>
      <c r="B65" s="236"/>
      <c r="C65" s="236"/>
      <c r="D65" s="236"/>
      <c r="E65" s="27"/>
      <c r="F65" s="236"/>
      <c r="G65" s="236"/>
      <c r="H65" s="248"/>
      <c r="I65" s="236"/>
      <c r="J65" s="236"/>
      <c r="K65" s="249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</row>
    <row r="66" spans="1:36" ht="15.6" customHeight="1" x14ac:dyDescent="0.25">
      <c r="A66" s="238"/>
      <c r="B66" s="236"/>
      <c r="C66" s="236"/>
      <c r="D66" s="236"/>
      <c r="E66" s="27"/>
      <c r="F66" s="236"/>
      <c r="G66" s="236"/>
      <c r="H66" s="248"/>
      <c r="I66" s="236"/>
      <c r="J66" s="236"/>
      <c r="K66" s="249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</row>
    <row r="67" spans="1:36" ht="15.6" customHeight="1" x14ac:dyDescent="0.25">
      <c r="A67" s="238"/>
      <c r="B67" s="236"/>
      <c r="C67" s="236"/>
      <c r="D67" s="236"/>
      <c r="E67" s="27"/>
      <c r="F67" s="236"/>
      <c r="G67" s="236"/>
      <c r="H67" s="248"/>
      <c r="I67" s="236"/>
      <c r="J67" s="236"/>
      <c r="K67" s="249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</row>
    <row r="68" spans="1:36" ht="15.6" customHeight="1" x14ac:dyDescent="0.25">
      <c r="A68" s="238"/>
      <c r="B68" s="236"/>
      <c r="C68" s="236"/>
      <c r="D68" s="236"/>
      <c r="E68" s="27"/>
      <c r="F68" s="236"/>
      <c r="G68" s="236"/>
      <c r="H68" s="248"/>
      <c r="I68" s="236"/>
      <c r="J68" s="236"/>
      <c r="K68" s="249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</row>
    <row r="69" spans="1:36" ht="15.6" customHeight="1" x14ac:dyDescent="0.25">
      <c r="A69" s="238"/>
      <c r="B69" s="236"/>
      <c r="C69" s="236"/>
      <c r="D69" s="236"/>
      <c r="E69" s="27"/>
      <c r="F69" s="236"/>
      <c r="G69" s="236"/>
      <c r="H69" s="248"/>
      <c r="I69" s="236"/>
      <c r="J69" s="236"/>
      <c r="K69" s="249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</row>
    <row r="70" spans="1:36" ht="15.6" customHeight="1" x14ac:dyDescent="0.25">
      <c r="A70" s="238"/>
      <c r="B70" s="236"/>
      <c r="C70" s="236"/>
      <c r="D70" s="236"/>
      <c r="E70" s="27"/>
      <c r="F70" s="236"/>
      <c r="G70" s="236"/>
      <c r="H70" s="248"/>
      <c r="I70" s="236"/>
      <c r="J70" s="236"/>
      <c r="K70" s="249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</row>
    <row r="71" spans="1:36" ht="15.6" customHeight="1" x14ac:dyDescent="0.25">
      <c r="A71" s="238"/>
      <c r="B71" s="236"/>
      <c r="C71" s="236"/>
      <c r="D71" s="236"/>
      <c r="E71" s="27"/>
      <c r="F71" s="236"/>
      <c r="G71" s="236"/>
      <c r="H71" s="248"/>
      <c r="I71" s="236"/>
      <c r="J71" s="236"/>
      <c r="K71" s="249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</row>
    <row r="72" spans="1:36" ht="15.6" customHeight="1" x14ac:dyDescent="0.25">
      <c r="A72" s="238"/>
      <c r="B72" s="236"/>
      <c r="C72" s="236"/>
      <c r="D72" s="236"/>
      <c r="E72" s="27"/>
      <c r="F72" s="236"/>
      <c r="G72" s="236"/>
      <c r="H72" s="248"/>
      <c r="I72" s="236"/>
      <c r="J72" s="236"/>
      <c r="K72" s="249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</row>
    <row r="73" spans="1:36" s="251" customFormat="1" ht="15.6" customHeight="1" x14ac:dyDescent="0.25">
      <c r="A73" s="250"/>
      <c r="B73" s="236"/>
      <c r="C73" s="236"/>
      <c r="D73" s="236"/>
      <c r="E73" s="27"/>
      <c r="F73" s="236"/>
      <c r="G73" s="236"/>
      <c r="H73" s="248"/>
      <c r="I73" s="236"/>
      <c r="J73" s="236"/>
      <c r="K73" s="249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</row>
    <row r="74" spans="1:36" s="251" customFormat="1" ht="15.6" customHeight="1" x14ac:dyDescent="0.25">
      <c r="A74" s="250"/>
      <c r="B74" s="236"/>
      <c r="C74" s="236"/>
      <c r="D74" s="236"/>
      <c r="E74" s="27"/>
      <c r="F74" s="236"/>
      <c r="G74" s="236"/>
      <c r="H74" s="248"/>
      <c r="I74" s="236"/>
      <c r="J74" s="236"/>
      <c r="K74" s="249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</row>
    <row r="75" spans="1:36" ht="15.6" customHeight="1" x14ac:dyDescent="0.25">
      <c r="A75" s="238"/>
      <c r="B75" s="236"/>
      <c r="C75" s="236"/>
      <c r="D75" s="236"/>
      <c r="E75" s="27"/>
      <c r="F75" s="236"/>
      <c r="G75" s="236"/>
      <c r="H75" s="248"/>
      <c r="I75" s="236"/>
      <c r="J75" s="236"/>
      <c r="K75" s="249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</row>
    <row r="76" spans="1:36" ht="15.6" customHeight="1" x14ac:dyDescent="0.25">
      <c r="A76" s="238"/>
      <c r="B76" s="236"/>
      <c r="C76" s="236"/>
      <c r="D76" s="236"/>
      <c r="E76" s="27"/>
      <c r="F76" s="236"/>
      <c r="G76" s="236"/>
      <c r="H76" s="248"/>
      <c r="I76" s="236"/>
      <c r="J76" s="236"/>
      <c r="K76" s="249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</row>
    <row r="77" spans="1:36" ht="15.6" customHeight="1" x14ac:dyDescent="0.25">
      <c r="A77" s="238"/>
      <c r="B77" s="236"/>
      <c r="C77" s="236"/>
      <c r="D77" s="236"/>
      <c r="E77" s="27"/>
      <c r="F77" s="236"/>
      <c r="G77" s="236"/>
      <c r="H77" s="248"/>
      <c r="I77" s="236"/>
      <c r="J77" s="236"/>
      <c r="K77" s="249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</row>
    <row r="78" spans="1:36" ht="15.6" customHeight="1" x14ac:dyDescent="0.25">
      <c r="A78" s="238"/>
      <c r="B78" s="236"/>
      <c r="C78" s="236"/>
      <c r="D78" s="236"/>
      <c r="E78" s="27"/>
      <c r="F78" s="236"/>
      <c r="G78" s="236"/>
      <c r="H78" s="248"/>
      <c r="I78" s="236"/>
      <c r="J78" s="236"/>
      <c r="K78" s="249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</row>
    <row r="79" spans="1:36" ht="15.6" customHeight="1" x14ac:dyDescent="0.25">
      <c r="A79" s="238"/>
      <c r="B79" s="236"/>
      <c r="C79" s="236"/>
      <c r="D79" s="236"/>
      <c r="E79" s="27"/>
      <c r="F79" s="236"/>
      <c r="G79" s="236"/>
      <c r="H79" s="248"/>
      <c r="I79" s="236"/>
      <c r="J79" s="236"/>
      <c r="K79" s="249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</row>
    <row r="80" spans="1:36" ht="15.6" customHeight="1" x14ac:dyDescent="0.25">
      <c r="A80" s="238"/>
      <c r="B80" s="236"/>
      <c r="C80" s="236"/>
      <c r="D80" s="236"/>
      <c r="E80" s="27"/>
      <c r="F80" s="236"/>
      <c r="G80" s="236"/>
      <c r="H80" s="248"/>
      <c r="I80" s="236"/>
      <c r="J80" s="236"/>
      <c r="K80" s="249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</row>
    <row r="81" spans="1:36" ht="15.6" customHeight="1" x14ac:dyDescent="0.25">
      <c r="A81" s="238"/>
      <c r="B81" s="236"/>
      <c r="C81" s="236"/>
      <c r="D81" s="236"/>
      <c r="E81" s="27"/>
      <c r="F81" s="236"/>
      <c r="G81" s="236"/>
      <c r="H81" s="248"/>
      <c r="I81" s="236"/>
      <c r="J81" s="236"/>
      <c r="K81" s="249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</row>
    <row r="82" spans="1:36" ht="15.6" customHeight="1" x14ac:dyDescent="0.25">
      <c r="A82" s="238"/>
      <c r="B82" s="236"/>
      <c r="C82" s="236"/>
      <c r="D82" s="236"/>
      <c r="E82" s="27"/>
      <c r="F82" s="236"/>
      <c r="G82" s="236"/>
      <c r="H82" s="248"/>
      <c r="I82" s="236"/>
      <c r="J82" s="236"/>
      <c r="K82" s="249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</row>
    <row r="83" spans="1:36" ht="15.6" customHeight="1" x14ac:dyDescent="0.25">
      <c r="A83" s="238"/>
      <c r="B83" s="236"/>
      <c r="C83" s="236"/>
      <c r="D83" s="236"/>
      <c r="E83" s="27"/>
      <c r="F83" s="236"/>
      <c r="G83" s="236"/>
      <c r="H83" s="248"/>
      <c r="I83" s="236"/>
      <c r="J83" s="236"/>
      <c r="K83" s="249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</row>
    <row r="84" spans="1:36" ht="15.6" customHeight="1" x14ac:dyDescent="0.25">
      <c r="A84" s="238"/>
      <c r="B84" s="236"/>
      <c r="C84" s="236"/>
      <c r="D84" s="236"/>
      <c r="E84" s="27"/>
      <c r="F84" s="236"/>
      <c r="G84" s="236"/>
      <c r="H84" s="248"/>
      <c r="I84" s="236"/>
      <c r="J84" s="236"/>
      <c r="K84" s="249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</row>
    <row r="85" spans="1:36" ht="15.6" customHeight="1" x14ac:dyDescent="0.25">
      <c r="A85" s="238"/>
      <c r="B85" s="236"/>
      <c r="C85" s="236"/>
      <c r="D85" s="236"/>
      <c r="E85" s="27"/>
      <c r="F85" s="236"/>
      <c r="G85" s="236"/>
      <c r="H85" s="248"/>
      <c r="I85" s="236"/>
      <c r="J85" s="236"/>
      <c r="K85" s="249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</row>
    <row r="86" spans="1:36" ht="15.6" customHeight="1" x14ac:dyDescent="0.25">
      <c r="A86" s="238"/>
      <c r="B86" s="236"/>
      <c r="C86" s="236"/>
      <c r="D86" s="236"/>
      <c r="E86" s="27"/>
      <c r="F86" s="236"/>
      <c r="G86" s="236"/>
      <c r="H86" s="248"/>
      <c r="I86" s="236"/>
      <c r="J86" s="236"/>
      <c r="K86" s="249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</row>
    <row r="87" spans="1:36" ht="15.6" customHeight="1" x14ac:dyDescent="0.25">
      <c r="A87" s="238"/>
      <c r="B87" s="236"/>
      <c r="C87" s="236"/>
      <c r="D87" s="236"/>
      <c r="E87" s="27"/>
      <c r="F87" s="236"/>
      <c r="G87" s="236"/>
      <c r="H87" s="248"/>
      <c r="I87" s="236"/>
      <c r="J87" s="236"/>
      <c r="K87" s="249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</row>
    <row r="88" spans="1:36" ht="15.6" customHeight="1" x14ac:dyDescent="0.25">
      <c r="A88" s="238"/>
      <c r="B88" s="236"/>
      <c r="C88" s="236"/>
      <c r="D88" s="236"/>
      <c r="E88" s="27"/>
      <c r="F88" s="236"/>
      <c r="G88" s="236"/>
      <c r="H88" s="248"/>
      <c r="I88" s="236"/>
      <c r="J88" s="236"/>
      <c r="K88" s="249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</row>
    <row r="89" spans="1:36" ht="15.6" customHeight="1" x14ac:dyDescent="0.25">
      <c r="A89" s="238"/>
      <c r="B89" s="236"/>
      <c r="C89" s="236"/>
      <c r="D89" s="236"/>
      <c r="E89" s="27"/>
      <c r="F89" s="236"/>
      <c r="G89" s="236"/>
      <c r="H89" s="248"/>
      <c r="I89" s="236"/>
      <c r="J89" s="236"/>
      <c r="K89" s="249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</row>
    <row r="90" spans="1:36" ht="15.6" customHeight="1" x14ac:dyDescent="0.25">
      <c r="A90" s="238"/>
      <c r="B90" s="236"/>
      <c r="C90" s="236"/>
      <c r="D90" s="236"/>
      <c r="E90" s="27"/>
      <c r="F90" s="236"/>
      <c r="G90" s="236"/>
      <c r="H90" s="248"/>
      <c r="I90" s="236"/>
      <c r="J90" s="236"/>
      <c r="K90" s="249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</row>
    <row r="91" spans="1:36" ht="15.6" customHeight="1" x14ac:dyDescent="0.25">
      <c r="A91" s="238"/>
      <c r="B91" s="236"/>
      <c r="C91" s="236"/>
      <c r="D91" s="236"/>
      <c r="E91" s="27"/>
      <c r="F91" s="236"/>
      <c r="G91" s="236"/>
      <c r="H91" s="248"/>
      <c r="I91" s="236"/>
      <c r="J91" s="236"/>
      <c r="K91" s="249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</row>
    <row r="92" spans="1:36" ht="15.6" customHeight="1" x14ac:dyDescent="0.25">
      <c r="A92" s="238"/>
      <c r="B92" s="236"/>
      <c r="C92" s="236"/>
      <c r="D92" s="236"/>
      <c r="E92" s="27"/>
      <c r="F92" s="236"/>
      <c r="G92" s="236"/>
      <c r="H92" s="248"/>
      <c r="I92" s="236"/>
      <c r="J92" s="236"/>
      <c r="K92" s="249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</row>
    <row r="93" spans="1:36" ht="15.6" customHeight="1" x14ac:dyDescent="0.25">
      <c r="A93" s="238"/>
      <c r="B93" s="236"/>
      <c r="C93" s="236"/>
      <c r="D93" s="236"/>
      <c r="E93" s="27"/>
      <c r="F93" s="236"/>
      <c r="G93" s="236"/>
      <c r="H93" s="248"/>
      <c r="I93" s="236"/>
      <c r="J93" s="236"/>
      <c r="K93" s="249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</row>
    <row r="94" spans="1:36" ht="15.6" customHeight="1" x14ac:dyDescent="0.25">
      <c r="A94" s="238"/>
      <c r="B94" s="236"/>
      <c r="C94" s="236"/>
      <c r="D94" s="236"/>
      <c r="E94" s="27"/>
      <c r="F94" s="236"/>
      <c r="G94" s="236"/>
      <c r="H94" s="248"/>
      <c r="I94" s="236"/>
      <c r="J94" s="236"/>
      <c r="K94" s="249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</row>
    <row r="95" spans="1:36" ht="15.6" customHeight="1" x14ac:dyDescent="0.25">
      <c r="A95" s="238"/>
      <c r="B95" s="236"/>
      <c r="C95" s="236"/>
      <c r="D95" s="236"/>
      <c r="E95" s="27"/>
      <c r="F95" s="236"/>
      <c r="G95" s="236"/>
      <c r="H95" s="248"/>
      <c r="I95" s="236"/>
      <c r="J95" s="236"/>
      <c r="K95" s="249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</row>
    <row r="96" spans="1:36" ht="15.6" customHeight="1" x14ac:dyDescent="0.25">
      <c r="A96" s="238"/>
      <c r="B96" s="236"/>
      <c r="C96" s="236"/>
      <c r="D96" s="236"/>
      <c r="E96" s="27"/>
      <c r="F96" s="236"/>
      <c r="G96" s="236"/>
      <c r="H96" s="248"/>
      <c r="I96" s="236"/>
      <c r="J96" s="236"/>
      <c r="K96" s="249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</row>
    <row r="97" spans="1:36" s="251" customFormat="1" ht="15.6" customHeight="1" x14ac:dyDescent="0.25">
      <c r="A97" s="250"/>
      <c r="B97" s="236"/>
      <c r="C97" s="236"/>
      <c r="D97" s="236"/>
      <c r="E97" s="27"/>
      <c r="F97" s="236"/>
      <c r="G97" s="236"/>
      <c r="H97" s="248"/>
      <c r="I97" s="236"/>
      <c r="J97" s="236"/>
      <c r="K97" s="249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</row>
    <row r="98" spans="1:36" s="251" customFormat="1" ht="15.6" customHeight="1" x14ac:dyDescent="0.25">
      <c r="A98" s="250"/>
      <c r="B98" s="236"/>
      <c r="C98" s="236"/>
      <c r="D98" s="236"/>
      <c r="E98" s="27"/>
      <c r="F98" s="236"/>
      <c r="G98" s="236"/>
      <c r="H98" s="248"/>
      <c r="I98" s="236"/>
      <c r="J98" s="236"/>
      <c r="K98" s="249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</row>
    <row r="99" spans="1:36" s="251" customFormat="1" ht="15.6" customHeight="1" x14ac:dyDescent="0.25">
      <c r="A99" s="250"/>
      <c r="B99" s="236"/>
      <c r="C99" s="236"/>
      <c r="D99" s="236"/>
      <c r="E99" s="27"/>
      <c r="F99" s="236"/>
      <c r="G99" s="236"/>
      <c r="H99" s="248"/>
      <c r="I99" s="236"/>
      <c r="J99" s="236"/>
      <c r="K99" s="249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</row>
    <row r="100" spans="1:36" s="251" customFormat="1" ht="15.6" customHeight="1" x14ac:dyDescent="0.25">
      <c r="A100" s="250"/>
      <c r="B100" s="236"/>
      <c r="C100" s="236"/>
      <c r="D100" s="236"/>
      <c r="E100" s="27"/>
      <c r="F100" s="236"/>
      <c r="G100" s="236"/>
      <c r="H100" s="248"/>
      <c r="I100" s="236"/>
      <c r="J100" s="236"/>
      <c r="K100" s="249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</row>
    <row r="101" spans="1:36" s="251" customFormat="1" ht="15.6" customHeight="1" x14ac:dyDescent="0.25">
      <c r="A101" s="250"/>
      <c r="B101" s="236"/>
      <c r="C101" s="236"/>
      <c r="D101" s="236"/>
      <c r="E101" s="27"/>
      <c r="F101" s="236"/>
      <c r="G101" s="236"/>
      <c r="H101" s="248"/>
      <c r="I101" s="236"/>
      <c r="J101" s="236"/>
      <c r="K101" s="249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</row>
    <row r="102" spans="1:36" s="251" customFormat="1" ht="15.6" customHeight="1" x14ac:dyDescent="0.25">
      <c r="A102" s="250"/>
      <c r="B102" s="236"/>
      <c r="C102" s="236"/>
      <c r="D102" s="236"/>
      <c r="E102" s="27"/>
      <c r="F102" s="236"/>
      <c r="G102" s="236"/>
      <c r="H102" s="248"/>
      <c r="I102" s="236"/>
      <c r="J102" s="236"/>
      <c r="K102" s="249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</row>
    <row r="103" spans="1:36" s="251" customFormat="1" ht="15.6" customHeight="1" x14ac:dyDescent="0.25">
      <c r="A103" s="250"/>
      <c r="B103" s="236"/>
      <c r="C103" s="236"/>
      <c r="D103" s="236"/>
      <c r="E103" s="27"/>
      <c r="F103" s="236"/>
      <c r="G103" s="236"/>
      <c r="H103" s="248"/>
      <c r="I103" s="236"/>
      <c r="J103" s="236"/>
      <c r="K103" s="249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</row>
    <row r="104" spans="1:36" s="251" customFormat="1" ht="15.6" customHeight="1" x14ac:dyDescent="0.25">
      <c r="A104" s="250"/>
      <c r="B104" s="236"/>
      <c r="C104" s="236"/>
      <c r="D104" s="236"/>
      <c r="E104" s="27"/>
      <c r="F104" s="236"/>
      <c r="G104" s="236"/>
      <c r="H104" s="248"/>
      <c r="I104" s="236"/>
      <c r="J104" s="236"/>
      <c r="K104" s="249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</row>
    <row r="105" spans="1:36" s="251" customFormat="1" ht="15.6" customHeight="1" x14ac:dyDescent="0.25">
      <c r="A105" s="250"/>
      <c r="B105" s="236"/>
      <c r="C105" s="236"/>
      <c r="D105" s="236"/>
      <c r="E105" s="27"/>
      <c r="F105" s="236"/>
      <c r="G105" s="236"/>
      <c r="H105" s="248"/>
      <c r="I105" s="236"/>
      <c r="J105" s="236"/>
      <c r="K105" s="249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</row>
    <row r="106" spans="1:36" s="251" customFormat="1" ht="15.6" customHeight="1" x14ac:dyDescent="0.25">
      <c r="A106" s="250"/>
      <c r="B106" s="236"/>
      <c r="C106" s="236"/>
      <c r="D106" s="236"/>
      <c r="E106" s="27"/>
      <c r="F106" s="236"/>
      <c r="G106" s="236"/>
      <c r="H106" s="248"/>
      <c r="I106" s="236"/>
      <c r="J106" s="236"/>
      <c r="K106" s="249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</row>
    <row r="107" spans="1:36" s="251" customFormat="1" ht="15.6" customHeight="1" x14ac:dyDescent="0.25">
      <c r="A107" s="250"/>
      <c r="B107" s="236"/>
      <c r="C107" s="236"/>
      <c r="D107" s="236"/>
      <c r="E107" s="27"/>
      <c r="F107" s="236"/>
      <c r="G107" s="236"/>
      <c r="H107" s="248"/>
      <c r="I107" s="236"/>
      <c r="J107" s="236"/>
      <c r="K107" s="249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</row>
    <row r="108" spans="1:36" s="251" customFormat="1" ht="15.6" customHeight="1" x14ac:dyDescent="0.25">
      <c r="A108" s="250"/>
      <c r="B108" s="252"/>
      <c r="C108" s="252"/>
      <c r="D108" s="252"/>
      <c r="E108" s="22"/>
      <c r="F108" s="252"/>
      <c r="G108" s="252"/>
      <c r="H108" s="253"/>
      <c r="I108" s="252"/>
      <c r="J108" s="252"/>
      <c r="K108" s="254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36"/>
      <c r="AE108" s="236"/>
      <c r="AF108" s="236"/>
      <c r="AG108" s="236"/>
      <c r="AH108" s="236"/>
      <c r="AI108" s="236"/>
      <c r="AJ108" s="236"/>
    </row>
    <row r="109" spans="1:36" s="251" customFormat="1" ht="15.6" customHeight="1" x14ac:dyDescent="0.25">
      <c r="A109" s="250"/>
      <c r="B109" s="252"/>
      <c r="C109" s="252"/>
      <c r="D109" s="252"/>
      <c r="E109" s="22"/>
      <c r="F109" s="252"/>
      <c r="G109" s="252"/>
      <c r="H109" s="253"/>
      <c r="I109" s="252"/>
      <c r="J109" s="252"/>
      <c r="K109" s="254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36"/>
      <c r="AE109" s="236"/>
      <c r="AF109" s="236"/>
      <c r="AG109" s="236"/>
      <c r="AH109" s="236"/>
      <c r="AI109" s="236"/>
      <c r="AJ109" s="236"/>
    </row>
    <row r="110" spans="1:36" s="251" customFormat="1" ht="15.6" customHeight="1" x14ac:dyDescent="0.25">
      <c r="A110" s="250"/>
      <c r="B110" s="252"/>
      <c r="C110" s="252"/>
      <c r="D110" s="252"/>
      <c r="E110" s="22"/>
      <c r="F110" s="252"/>
      <c r="G110" s="252"/>
      <c r="H110" s="253"/>
      <c r="I110" s="252"/>
      <c r="J110" s="252"/>
      <c r="K110" s="254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36"/>
      <c r="AE110" s="236"/>
      <c r="AF110" s="236"/>
      <c r="AG110" s="236"/>
      <c r="AH110" s="236"/>
      <c r="AI110" s="236"/>
      <c r="AJ110" s="236"/>
    </row>
    <row r="111" spans="1:36" s="251" customFormat="1" ht="15.6" customHeight="1" x14ac:dyDescent="0.25">
      <c r="A111" s="250"/>
      <c r="B111" s="252"/>
      <c r="C111" s="252"/>
      <c r="D111" s="252"/>
      <c r="E111" s="22"/>
      <c r="F111" s="252"/>
      <c r="G111" s="252"/>
      <c r="H111" s="253"/>
      <c r="I111" s="252"/>
      <c r="J111" s="252"/>
      <c r="K111" s="254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36"/>
      <c r="AE111" s="236"/>
      <c r="AF111" s="236"/>
      <c r="AG111" s="236"/>
      <c r="AH111" s="236"/>
      <c r="AI111" s="236"/>
      <c r="AJ111" s="236"/>
    </row>
    <row r="112" spans="1:36" s="251" customFormat="1" ht="15.6" customHeight="1" x14ac:dyDescent="0.25">
      <c r="A112" s="250"/>
      <c r="B112" s="252"/>
      <c r="C112" s="252"/>
      <c r="D112" s="252"/>
      <c r="E112" s="22"/>
      <c r="F112" s="252"/>
      <c r="G112" s="252"/>
      <c r="H112" s="253"/>
      <c r="I112" s="252"/>
      <c r="J112" s="252"/>
      <c r="K112" s="254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36"/>
      <c r="AE112" s="236"/>
      <c r="AF112" s="236"/>
      <c r="AG112" s="236"/>
      <c r="AH112" s="236"/>
      <c r="AI112" s="236"/>
      <c r="AJ112" s="236"/>
    </row>
    <row r="113" spans="1:36" s="251" customFormat="1" ht="15.6" customHeight="1" x14ac:dyDescent="0.25">
      <c r="A113" s="250"/>
      <c r="B113" s="252"/>
      <c r="C113" s="252"/>
      <c r="D113" s="252"/>
      <c r="E113" s="22"/>
      <c r="F113" s="252"/>
      <c r="G113" s="252"/>
      <c r="H113" s="253"/>
      <c r="I113" s="252"/>
      <c r="J113" s="252"/>
      <c r="K113" s="254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36"/>
      <c r="AE113" s="236"/>
      <c r="AF113" s="236"/>
      <c r="AG113" s="236"/>
      <c r="AH113" s="236"/>
      <c r="AI113" s="236"/>
      <c r="AJ113" s="236"/>
    </row>
    <row r="114" spans="1:36" s="251" customFormat="1" ht="15.6" customHeight="1" x14ac:dyDescent="0.25">
      <c r="A114" s="250"/>
      <c r="B114" s="252"/>
      <c r="C114" s="252"/>
      <c r="D114" s="252"/>
      <c r="E114" s="22"/>
      <c r="F114" s="252"/>
      <c r="G114" s="252"/>
      <c r="H114" s="253"/>
      <c r="I114" s="252"/>
      <c r="J114" s="252"/>
      <c r="K114" s="254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36"/>
      <c r="AE114" s="236"/>
      <c r="AF114" s="236"/>
      <c r="AG114" s="236"/>
      <c r="AH114" s="236"/>
      <c r="AI114" s="236"/>
      <c r="AJ114" s="236"/>
    </row>
    <row r="115" spans="1:36" s="251" customFormat="1" ht="15.6" customHeight="1" x14ac:dyDescent="0.25">
      <c r="A115" s="250"/>
      <c r="B115" s="252"/>
      <c r="C115" s="252"/>
      <c r="D115" s="252"/>
      <c r="E115" s="22"/>
      <c r="F115" s="252"/>
      <c r="G115" s="252"/>
      <c r="H115" s="253"/>
      <c r="I115" s="252"/>
      <c r="J115" s="252"/>
      <c r="K115" s="254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36"/>
      <c r="AE115" s="236"/>
      <c r="AF115" s="236"/>
      <c r="AG115" s="236"/>
      <c r="AH115" s="236"/>
      <c r="AI115" s="236"/>
      <c r="AJ115" s="236"/>
    </row>
    <row r="116" spans="1:36" s="251" customFormat="1" ht="15.6" customHeight="1" x14ac:dyDescent="0.25">
      <c r="A116" s="250"/>
      <c r="B116" s="252"/>
      <c r="C116" s="252"/>
      <c r="D116" s="252"/>
      <c r="E116" s="22"/>
      <c r="F116" s="252"/>
      <c r="G116" s="252"/>
      <c r="H116" s="253"/>
      <c r="I116" s="252"/>
      <c r="J116" s="252"/>
      <c r="K116" s="254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  <c r="Y116" s="252"/>
      <c r="Z116" s="252"/>
      <c r="AA116" s="252"/>
      <c r="AB116" s="252"/>
      <c r="AC116" s="252"/>
      <c r="AD116" s="236"/>
      <c r="AE116" s="236"/>
      <c r="AF116" s="236"/>
      <c r="AG116" s="236"/>
      <c r="AH116" s="236"/>
      <c r="AI116" s="236"/>
      <c r="AJ116" s="236"/>
    </row>
    <row r="117" spans="1:36" s="251" customFormat="1" ht="15.6" customHeight="1" x14ac:dyDescent="0.25">
      <c r="A117" s="250"/>
      <c r="B117" s="252"/>
      <c r="C117" s="252"/>
      <c r="D117" s="252"/>
      <c r="E117" s="22"/>
      <c r="F117" s="252"/>
      <c r="G117" s="252"/>
      <c r="H117" s="253"/>
      <c r="I117" s="252"/>
      <c r="J117" s="252"/>
      <c r="K117" s="254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36"/>
      <c r="AE117" s="236"/>
      <c r="AF117" s="236"/>
      <c r="AG117" s="236"/>
      <c r="AH117" s="236"/>
      <c r="AI117" s="236"/>
      <c r="AJ117" s="236"/>
    </row>
    <row r="118" spans="1:36" s="251" customFormat="1" ht="15.6" customHeight="1" x14ac:dyDescent="0.25">
      <c r="A118" s="250"/>
      <c r="B118" s="252"/>
      <c r="C118" s="252"/>
      <c r="D118" s="252"/>
      <c r="E118" s="22"/>
      <c r="F118" s="252"/>
      <c r="G118" s="252"/>
      <c r="H118" s="253"/>
      <c r="I118" s="252"/>
      <c r="J118" s="252"/>
      <c r="K118" s="254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36"/>
      <c r="AE118" s="236"/>
      <c r="AF118" s="236"/>
      <c r="AG118" s="236"/>
      <c r="AH118" s="236"/>
      <c r="AI118" s="236"/>
      <c r="AJ118" s="236"/>
    </row>
    <row r="119" spans="1:36" s="251" customFormat="1" ht="15.6" customHeight="1" x14ac:dyDescent="0.25">
      <c r="A119" s="250"/>
      <c r="B119" s="252"/>
      <c r="C119" s="252"/>
      <c r="D119" s="252"/>
      <c r="E119" s="22"/>
      <c r="F119" s="252"/>
      <c r="G119" s="252"/>
      <c r="H119" s="253"/>
      <c r="I119" s="252"/>
      <c r="J119" s="252"/>
      <c r="K119" s="254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36"/>
      <c r="AE119" s="236"/>
      <c r="AF119" s="236"/>
      <c r="AG119" s="236"/>
      <c r="AH119" s="236"/>
      <c r="AI119" s="236"/>
      <c r="AJ119" s="236"/>
    </row>
    <row r="120" spans="1:36" s="251" customFormat="1" ht="15.6" customHeight="1" x14ac:dyDescent="0.25">
      <c r="A120" s="250"/>
      <c r="B120" s="252"/>
      <c r="C120" s="252"/>
      <c r="D120" s="252"/>
      <c r="E120" s="22"/>
      <c r="F120" s="252"/>
      <c r="G120" s="252"/>
      <c r="H120" s="253"/>
      <c r="I120" s="252"/>
      <c r="J120" s="252"/>
      <c r="K120" s="254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36"/>
      <c r="AE120" s="236"/>
      <c r="AF120" s="236"/>
      <c r="AG120" s="236"/>
      <c r="AH120" s="236"/>
      <c r="AI120" s="236"/>
      <c r="AJ120" s="236"/>
    </row>
    <row r="121" spans="1:36" s="251" customFormat="1" ht="15.6" customHeight="1" x14ac:dyDescent="0.25">
      <c r="A121" s="250"/>
      <c r="B121" s="252"/>
      <c r="C121" s="252"/>
      <c r="D121" s="252"/>
      <c r="E121" s="22"/>
      <c r="F121" s="252"/>
      <c r="G121" s="252"/>
      <c r="H121" s="253"/>
      <c r="I121" s="252"/>
      <c r="J121" s="252"/>
      <c r="K121" s="254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36"/>
      <c r="AE121" s="236"/>
      <c r="AF121" s="236"/>
      <c r="AG121" s="236"/>
      <c r="AH121" s="236"/>
      <c r="AI121" s="236"/>
      <c r="AJ121" s="236"/>
    </row>
    <row r="122" spans="1:36" s="251" customFormat="1" ht="15.6" customHeight="1" x14ac:dyDescent="0.25">
      <c r="A122" s="250"/>
      <c r="B122" s="252"/>
      <c r="C122" s="252"/>
      <c r="D122" s="252"/>
      <c r="E122" s="22"/>
      <c r="F122" s="252"/>
      <c r="G122" s="252"/>
      <c r="H122" s="253"/>
      <c r="I122" s="252"/>
      <c r="J122" s="252"/>
      <c r="K122" s="254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36"/>
      <c r="AE122" s="236"/>
      <c r="AF122" s="236"/>
      <c r="AG122" s="236"/>
      <c r="AH122" s="236"/>
      <c r="AI122" s="236"/>
      <c r="AJ122" s="236"/>
    </row>
    <row r="123" spans="1:36" s="251" customFormat="1" ht="15.6" customHeight="1" x14ac:dyDescent="0.25">
      <c r="A123" s="250"/>
      <c r="B123" s="252"/>
      <c r="C123" s="252"/>
      <c r="D123" s="252"/>
      <c r="E123" s="22"/>
      <c r="F123" s="252"/>
      <c r="G123" s="252"/>
      <c r="H123" s="253"/>
      <c r="I123" s="252"/>
      <c r="J123" s="252"/>
      <c r="K123" s="254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36"/>
      <c r="AE123" s="236"/>
      <c r="AF123" s="236"/>
      <c r="AG123" s="236"/>
      <c r="AH123" s="236"/>
      <c r="AI123" s="236"/>
      <c r="AJ123" s="236"/>
    </row>
    <row r="124" spans="1:36" s="251" customFormat="1" ht="15.6" customHeight="1" x14ac:dyDescent="0.25">
      <c r="A124" s="250"/>
      <c r="B124" s="252"/>
      <c r="C124" s="252"/>
      <c r="D124" s="252"/>
      <c r="E124" s="22"/>
      <c r="F124" s="252"/>
      <c r="G124" s="252"/>
      <c r="H124" s="253"/>
      <c r="I124" s="252"/>
      <c r="J124" s="252"/>
      <c r="K124" s="254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36"/>
      <c r="AE124" s="236"/>
      <c r="AF124" s="236"/>
      <c r="AG124" s="236"/>
      <c r="AH124" s="236"/>
      <c r="AI124" s="236"/>
      <c r="AJ124" s="236"/>
    </row>
    <row r="125" spans="1:36" s="251" customFormat="1" ht="15.6" customHeight="1" x14ac:dyDescent="0.25">
      <c r="A125" s="250"/>
      <c r="B125" s="252"/>
      <c r="C125" s="252"/>
      <c r="D125" s="252"/>
      <c r="E125" s="22"/>
      <c r="F125" s="252"/>
      <c r="G125" s="252"/>
      <c r="H125" s="253"/>
      <c r="I125" s="252"/>
      <c r="J125" s="252"/>
      <c r="K125" s="254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  <c r="Y125" s="252"/>
      <c r="Z125" s="252"/>
      <c r="AA125" s="252"/>
      <c r="AB125" s="252"/>
      <c r="AC125" s="252"/>
      <c r="AD125" s="236"/>
      <c r="AE125" s="236"/>
      <c r="AF125" s="236"/>
      <c r="AG125" s="236"/>
      <c r="AH125" s="236"/>
      <c r="AI125" s="236"/>
      <c r="AJ125" s="236"/>
    </row>
    <row r="126" spans="1:36" s="251" customFormat="1" ht="15.6" customHeight="1" x14ac:dyDescent="0.25">
      <c r="A126" s="250"/>
      <c r="B126" s="252"/>
      <c r="C126" s="252"/>
      <c r="D126" s="252"/>
      <c r="E126" s="22"/>
      <c r="F126" s="252"/>
      <c r="G126" s="252"/>
      <c r="H126" s="253"/>
      <c r="I126" s="252"/>
      <c r="J126" s="252"/>
      <c r="K126" s="254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36"/>
      <c r="AE126" s="236"/>
      <c r="AF126" s="236"/>
      <c r="AG126" s="236"/>
      <c r="AH126" s="236"/>
      <c r="AI126" s="236"/>
      <c r="AJ126" s="236"/>
    </row>
    <row r="127" spans="1:36" s="251" customFormat="1" ht="15.6" customHeight="1" x14ac:dyDescent="0.25">
      <c r="A127" s="250"/>
      <c r="B127" s="252"/>
      <c r="C127" s="252"/>
      <c r="D127" s="252"/>
      <c r="E127" s="22"/>
      <c r="F127" s="252"/>
      <c r="G127" s="252"/>
      <c r="H127" s="253"/>
      <c r="I127" s="252"/>
      <c r="J127" s="252"/>
      <c r="K127" s="254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36"/>
      <c r="AE127" s="236"/>
      <c r="AF127" s="236"/>
      <c r="AG127" s="236"/>
      <c r="AH127" s="236"/>
      <c r="AI127" s="236"/>
      <c r="AJ127" s="236"/>
    </row>
    <row r="128" spans="1:36" s="251" customFormat="1" ht="15.6" customHeight="1" x14ac:dyDescent="0.25">
      <c r="A128" s="250"/>
      <c r="B128" s="252"/>
      <c r="C128" s="252"/>
      <c r="D128" s="252"/>
      <c r="E128" s="22"/>
      <c r="F128" s="252"/>
      <c r="G128" s="252"/>
      <c r="H128" s="253"/>
      <c r="I128" s="252"/>
      <c r="J128" s="252"/>
      <c r="K128" s="254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36"/>
      <c r="AE128" s="236"/>
      <c r="AF128" s="236"/>
      <c r="AG128" s="236"/>
      <c r="AH128" s="236"/>
      <c r="AI128" s="236"/>
      <c r="AJ128" s="236"/>
    </row>
    <row r="129" spans="1:36" s="251" customFormat="1" ht="15.6" customHeight="1" x14ac:dyDescent="0.25">
      <c r="A129" s="250"/>
      <c r="B129" s="252"/>
      <c r="C129" s="252"/>
      <c r="D129" s="252"/>
      <c r="E129" s="22"/>
      <c r="F129" s="252"/>
      <c r="G129" s="252"/>
      <c r="H129" s="253"/>
      <c r="I129" s="252"/>
      <c r="J129" s="252"/>
      <c r="K129" s="254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2"/>
      <c r="Z129" s="252"/>
      <c r="AA129" s="252"/>
      <c r="AB129" s="252"/>
      <c r="AC129" s="252"/>
      <c r="AD129" s="236"/>
      <c r="AE129" s="236"/>
      <c r="AF129" s="236"/>
      <c r="AG129" s="236"/>
      <c r="AH129" s="236"/>
      <c r="AI129" s="236"/>
      <c r="AJ129" s="236"/>
    </row>
    <row r="130" spans="1:36" s="251" customFormat="1" ht="15.6" customHeight="1" x14ac:dyDescent="0.25">
      <c r="A130" s="250"/>
      <c r="B130" s="252"/>
      <c r="C130" s="252"/>
      <c r="D130" s="252"/>
      <c r="E130" s="22"/>
      <c r="F130" s="252"/>
      <c r="G130" s="252"/>
      <c r="H130" s="253"/>
      <c r="I130" s="252"/>
      <c r="J130" s="252"/>
      <c r="K130" s="254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36"/>
      <c r="AE130" s="236"/>
      <c r="AF130" s="236"/>
      <c r="AG130" s="236"/>
      <c r="AH130" s="236"/>
      <c r="AI130" s="236"/>
      <c r="AJ130" s="236"/>
    </row>
    <row r="131" spans="1:36" s="251" customFormat="1" ht="15.6" customHeight="1" x14ac:dyDescent="0.25">
      <c r="A131" s="250"/>
      <c r="B131" s="252"/>
      <c r="C131" s="252"/>
      <c r="D131" s="252"/>
      <c r="E131" s="22"/>
      <c r="F131" s="252"/>
      <c r="G131" s="252"/>
      <c r="H131" s="253"/>
      <c r="I131" s="252"/>
      <c r="J131" s="252"/>
      <c r="K131" s="254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2"/>
      <c r="AC131" s="252"/>
      <c r="AD131" s="236"/>
      <c r="AE131" s="236"/>
      <c r="AF131" s="236"/>
      <c r="AG131" s="236"/>
      <c r="AH131" s="236"/>
      <c r="AI131" s="236"/>
      <c r="AJ131" s="236"/>
    </row>
    <row r="132" spans="1:36" s="251" customFormat="1" ht="15.6" customHeight="1" x14ac:dyDescent="0.25">
      <c r="A132" s="250"/>
      <c r="B132" s="252"/>
      <c r="C132" s="252"/>
      <c r="D132" s="252"/>
      <c r="E132" s="22"/>
      <c r="F132" s="252"/>
      <c r="G132" s="252"/>
      <c r="H132" s="253"/>
      <c r="I132" s="252"/>
      <c r="J132" s="252"/>
      <c r="K132" s="254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36"/>
      <c r="AE132" s="236"/>
      <c r="AF132" s="236"/>
      <c r="AG132" s="236"/>
      <c r="AH132" s="236"/>
      <c r="AI132" s="236"/>
      <c r="AJ132" s="236"/>
    </row>
    <row r="133" spans="1:36" s="251" customFormat="1" ht="15.6" customHeight="1" x14ac:dyDescent="0.25">
      <c r="A133" s="250"/>
      <c r="B133" s="252"/>
      <c r="C133" s="252"/>
      <c r="D133" s="252"/>
      <c r="E133" s="22"/>
      <c r="F133" s="252"/>
      <c r="G133" s="252"/>
      <c r="H133" s="253"/>
      <c r="I133" s="252"/>
      <c r="J133" s="252"/>
      <c r="K133" s="254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2"/>
      <c r="AC133" s="252"/>
      <c r="AD133" s="236"/>
      <c r="AE133" s="236"/>
      <c r="AF133" s="236"/>
      <c r="AG133" s="236"/>
      <c r="AH133" s="236"/>
      <c r="AI133" s="236"/>
      <c r="AJ133" s="236"/>
    </row>
    <row r="134" spans="1:36" s="251" customFormat="1" ht="15.6" customHeight="1" x14ac:dyDescent="0.25">
      <c r="A134" s="250"/>
      <c r="B134" s="252"/>
      <c r="C134" s="252"/>
      <c r="D134" s="252"/>
      <c r="E134" s="22"/>
      <c r="F134" s="252"/>
      <c r="G134" s="252"/>
      <c r="H134" s="253"/>
      <c r="I134" s="252"/>
      <c r="J134" s="252"/>
      <c r="K134" s="254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36"/>
      <c r="AE134" s="236"/>
      <c r="AF134" s="236"/>
      <c r="AG134" s="236"/>
      <c r="AH134" s="236"/>
      <c r="AI134" s="236"/>
      <c r="AJ134" s="236"/>
    </row>
    <row r="135" spans="1:36" s="251" customFormat="1" ht="15.6" customHeight="1" x14ac:dyDescent="0.25">
      <c r="A135" s="250"/>
      <c r="B135" s="252"/>
      <c r="C135" s="252"/>
      <c r="D135" s="252"/>
      <c r="E135" s="22"/>
      <c r="F135" s="252"/>
      <c r="G135" s="252"/>
      <c r="H135" s="253"/>
      <c r="I135" s="252"/>
      <c r="J135" s="252"/>
      <c r="K135" s="254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36"/>
      <c r="AE135" s="236"/>
      <c r="AF135" s="236"/>
      <c r="AG135" s="236"/>
      <c r="AH135" s="236"/>
      <c r="AI135" s="236"/>
      <c r="AJ135" s="236"/>
    </row>
    <row r="136" spans="1:36" s="251" customFormat="1" ht="15.6" customHeight="1" x14ac:dyDescent="0.25">
      <c r="A136" s="250"/>
      <c r="B136" s="252"/>
      <c r="C136" s="252"/>
      <c r="D136" s="252"/>
      <c r="E136" s="22"/>
      <c r="F136" s="252"/>
      <c r="G136" s="252"/>
      <c r="H136" s="253"/>
      <c r="I136" s="252"/>
      <c r="J136" s="252"/>
      <c r="K136" s="254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36"/>
      <c r="AE136" s="236"/>
      <c r="AF136" s="236"/>
      <c r="AG136" s="236"/>
      <c r="AH136" s="236"/>
      <c r="AI136" s="236"/>
      <c r="AJ136" s="236"/>
    </row>
    <row r="137" spans="1:36" s="251" customFormat="1" ht="15.6" customHeight="1" x14ac:dyDescent="0.25">
      <c r="A137" s="250"/>
      <c r="B137" s="252"/>
      <c r="C137" s="252"/>
      <c r="D137" s="252"/>
      <c r="E137" s="22"/>
      <c r="F137" s="252"/>
      <c r="G137" s="252"/>
      <c r="H137" s="253"/>
      <c r="I137" s="252"/>
      <c r="J137" s="252"/>
      <c r="K137" s="254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36"/>
      <c r="AE137" s="236"/>
      <c r="AF137" s="236"/>
      <c r="AG137" s="236"/>
      <c r="AH137" s="236"/>
      <c r="AI137" s="236"/>
      <c r="AJ137" s="236"/>
    </row>
    <row r="138" spans="1:36" s="251" customFormat="1" ht="15.6" customHeight="1" x14ac:dyDescent="0.25">
      <c r="A138" s="250"/>
      <c r="B138" s="252"/>
      <c r="C138" s="252"/>
      <c r="D138" s="252"/>
      <c r="E138" s="22"/>
      <c r="F138" s="252"/>
      <c r="G138" s="252"/>
      <c r="H138" s="253"/>
      <c r="I138" s="252"/>
      <c r="J138" s="252"/>
      <c r="K138" s="254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36"/>
      <c r="AE138" s="236"/>
      <c r="AF138" s="236"/>
      <c r="AG138" s="236"/>
      <c r="AH138" s="236"/>
      <c r="AI138" s="236"/>
      <c r="AJ138" s="236"/>
    </row>
    <row r="139" spans="1:36" s="251" customFormat="1" ht="15.6" customHeight="1" x14ac:dyDescent="0.25">
      <c r="A139" s="250"/>
      <c r="B139" s="252"/>
      <c r="C139" s="252"/>
      <c r="D139" s="252"/>
      <c r="E139" s="22"/>
      <c r="F139" s="252"/>
      <c r="G139" s="252"/>
      <c r="H139" s="253"/>
      <c r="I139" s="252"/>
      <c r="J139" s="252"/>
      <c r="K139" s="254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36"/>
      <c r="AE139" s="236"/>
      <c r="AF139" s="236"/>
      <c r="AG139" s="236"/>
      <c r="AH139" s="236"/>
      <c r="AI139" s="236"/>
      <c r="AJ139" s="236"/>
    </row>
    <row r="140" spans="1:36" s="251" customFormat="1" ht="15.6" customHeight="1" x14ac:dyDescent="0.25">
      <c r="A140" s="250"/>
      <c r="B140" s="252"/>
      <c r="C140" s="252"/>
      <c r="D140" s="252"/>
      <c r="E140" s="22"/>
      <c r="F140" s="252"/>
      <c r="G140" s="252"/>
      <c r="H140" s="253"/>
      <c r="I140" s="252"/>
      <c r="J140" s="252"/>
      <c r="K140" s="254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36"/>
      <c r="AE140" s="236"/>
      <c r="AF140" s="236"/>
      <c r="AG140" s="236"/>
      <c r="AH140" s="236"/>
      <c r="AI140" s="236"/>
      <c r="AJ140" s="236"/>
    </row>
    <row r="141" spans="1:36" s="251" customFormat="1" ht="15.6" customHeight="1" x14ac:dyDescent="0.25">
      <c r="A141" s="250"/>
      <c r="B141" s="252"/>
      <c r="C141" s="252"/>
      <c r="D141" s="252"/>
      <c r="E141" s="22"/>
      <c r="F141" s="252"/>
      <c r="G141" s="252"/>
      <c r="H141" s="253"/>
      <c r="I141" s="252"/>
      <c r="J141" s="252"/>
      <c r="K141" s="254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36"/>
      <c r="AE141" s="236"/>
      <c r="AF141" s="236"/>
      <c r="AG141" s="236"/>
      <c r="AH141" s="236"/>
      <c r="AI141" s="236"/>
      <c r="AJ141" s="236"/>
    </row>
    <row r="142" spans="1:36" s="251" customFormat="1" ht="15.6" customHeight="1" x14ac:dyDescent="0.25">
      <c r="A142" s="250"/>
      <c r="B142" s="252"/>
      <c r="C142" s="252"/>
      <c r="D142" s="252"/>
      <c r="E142" s="22"/>
      <c r="F142" s="252"/>
      <c r="G142" s="252"/>
      <c r="H142" s="253"/>
      <c r="I142" s="252"/>
      <c r="J142" s="252"/>
      <c r="K142" s="254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36"/>
      <c r="AE142" s="236"/>
      <c r="AF142" s="236"/>
      <c r="AG142" s="236"/>
      <c r="AH142" s="236"/>
      <c r="AI142" s="236"/>
      <c r="AJ142" s="236"/>
    </row>
    <row r="143" spans="1:36" s="251" customFormat="1" ht="15.6" customHeight="1" x14ac:dyDescent="0.25">
      <c r="A143" s="250"/>
      <c r="B143" s="252"/>
      <c r="C143" s="252"/>
      <c r="D143" s="252"/>
      <c r="E143" s="22"/>
      <c r="F143" s="252"/>
      <c r="G143" s="252"/>
      <c r="H143" s="253"/>
      <c r="I143" s="252"/>
      <c r="J143" s="252"/>
      <c r="K143" s="254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36"/>
      <c r="AE143" s="236"/>
      <c r="AF143" s="236"/>
      <c r="AG143" s="236"/>
      <c r="AH143" s="236"/>
      <c r="AI143" s="236"/>
      <c r="AJ143" s="236"/>
    </row>
    <row r="144" spans="1:36" s="251" customFormat="1" ht="15.6" customHeight="1" x14ac:dyDescent="0.25">
      <c r="A144" s="250"/>
      <c r="B144" s="252"/>
      <c r="C144" s="252"/>
      <c r="D144" s="252"/>
      <c r="E144" s="22"/>
      <c r="F144" s="252"/>
      <c r="G144" s="252"/>
      <c r="H144" s="253"/>
      <c r="I144" s="252"/>
      <c r="J144" s="252"/>
      <c r="K144" s="254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36"/>
      <c r="AE144" s="236"/>
      <c r="AF144" s="236"/>
      <c r="AG144" s="236"/>
      <c r="AH144" s="236"/>
      <c r="AI144" s="236"/>
      <c r="AJ144" s="236"/>
    </row>
    <row r="145" spans="1:36" s="251" customFormat="1" ht="15.6" customHeight="1" x14ac:dyDescent="0.25">
      <c r="A145" s="250"/>
      <c r="B145" s="252"/>
      <c r="C145" s="252"/>
      <c r="D145" s="252"/>
      <c r="E145" s="22"/>
      <c r="F145" s="252"/>
      <c r="G145" s="252"/>
      <c r="H145" s="253"/>
      <c r="I145" s="252"/>
      <c r="J145" s="252"/>
      <c r="K145" s="254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2"/>
      <c r="AC145" s="252"/>
      <c r="AD145" s="236"/>
      <c r="AE145" s="236"/>
      <c r="AF145" s="236"/>
      <c r="AG145" s="236"/>
      <c r="AH145" s="236"/>
      <c r="AI145" s="236"/>
      <c r="AJ145" s="236"/>
    </row>
    <row r="146" spans="1:36" s="251" customFormat="1" ht="15.6" customHeight="1" x14ac:dyDescent="0.25">
      <c r="A146" s="250"/>
      <c r="B146" s="252"/>
      <c r="C146" s="252"/>
      <c r="D146" s="252"/>
      <c r="E146" s="22"/>
      <c r="F146" s="252"/>
      <c r="G146" s="252"/>
      <c r="H146" s="253"/>
      <c r="I146" s="252"/>
      <c r="J146" s="252"/>
      <c r="K146" s="254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36"/>
      <c r="AE146" s="236"/>
      <c r="AF146" s="236"/>
      <c r="AG146" s="236"/>
      <c r="AH146" s="236"/>
      <c r="AI146" s="236"/>
      <c r="AJ146" s="236"/>
    </row>
    <row r="147" spans="1:36" s="251" customFormat="1" ht="15.6" customHeight="1" x14ac:dyDescent="0.25">
      <c r="A147" s="250"/>
      <c r="B147" s="252"/>
      <c r="C147" s="252"/>
      <c r="D147" s="252"/>
      <c r="E147" s="22"/>
      <c r="F147" s="252"/>
      <c r="G147" s="252"/>
      <c r="H147" s="253"/>
      <c r="I147" s="252"/>
      <c r="J147" s="252"/>
      <c r="K147" s="254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2"/>
      <c r="AC147" s="252"/>
      <c r="AD147" s="236"/>
      <c r="AE147" s="236"/>
      <c r="AF147" s="236"/>
      <c r="AG147" s="236"/>
      <c r="AH147" s="236"/>
      <c r="AI147" s="236"/>
      <c r="AJ147" s="236"/>
    </row>
    <row r="148" spans="1:36" s="251" customFormat="1" ht="15.6" customHeight="1" x14ac:dyDescent="0.25">
      <c r="A148" s="250"/>
      <c r="B148" s="252"/>
      <c r="C148" s="252"/>
      <c r="D148" s="252"/>
      <c r="E148" s="22"/>
      <c r="F148" s="252"/>
      <c r="G148" s="252"/>
      <c r="H148" s="253"/>
      <c r="I148" s="252"/>
      <c r="J148" s="252"/>
      <c r="K148" s="254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2"/>
      <c r="AC148" s="252"/>
      <c r="AD148" s="236"/>
      <c r="AE148" s="236"/>
      <c r="AF148" s="236"/>
      <c r="AG148" s="236"/>
      <c r="AH148" s="236"/>
      <c r="AI148" s="236"/>
      <c r="AJ148" s="236"/>
    </row>
    <row r="149" spans="1:36" s="251" customFormat="1" ht="15.6" customHeight="1" x14ac:dyDescent="0.25">
      <c r="A149" s="250"/>
      <c r="B149" s="252"/>
      <c r="C149" s="252"/>
      <c r="D149" s="252"/>
      <c r="E149" s="22"/>
      <c r="F149" s="252"/>
      <c r="G149" s="252"/>
      <c r="H149" s="253"/>
      <c r="I149" s="252"/>
      <c r="J149" s="252"/>
      <c r="K149" s="254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36"/>
      <c r="AE149" s="236"/>
      <c r="AF149" s="236"/>
      <c r="AG149" s="236"/>
      <c r="AH149" s="236"/>
      <c r="AI149" s="236"/>
      <c r="AJ149" s="236"/>
    </row>
    <row r="150" spans="1:36" s="251" customFormat="1" ht="15.6" customHeight="1" x14ac:dyDescent="0.25">
      <c r="A150" s="250"/>
      <c r="B150" s="252"/>
      <c r="C150" s="252"/>
      <c r="D150" s="252"/>
      <c r="E150" s="22"/>
      <c r="F150" s="252"/>
      <c r="G150" s="252"/>
      <c r="H150" s="253"/>
      <c r="I150" s="252"/>
      <c r="J150" s="252"/>
      <c r="K150" s="254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2"/>
      <c r="AC150" s="252"/>
      <c r="AD150" s="236"/>
      <c r="AE150" s="236"/>
      <c r="AF150" s="236"/>
      <c r="AG150" s="236"/>
      <c r="AH150" s="236"/>
      <c r="AI150" s="236"/>
      <c r="AJ150" s="236"/>
    </row>
    <row r="151" spans="1:36" s="251" customFormat="1" ht="15.6" customHeight="1" x14ac:dyDescent="0.25">
      <c r="A151" s="250"/>
      <c r="B151" s="252"/>
      <c r="C151" s="252"/>
      <c r="D151" s="252"/>
      <c r="E151" s="22"/>
      <c r="F151" s="252"/>
      <c r="G151" s="252"/>
      <c r="H151" s="253"/>
      <c r="I151" s="252"/>
      <c r="J151" s="252"/>
      <c r="K151" s="254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  <c r="AA151" s="252"/>
      <c r="AB151" s="252"/>
      <c r="AC151" s="252"/>
      <c r="AD151" s="236"/>
      <c r="AE151" s="236"/>
      <c r="AF151" s="236"/>
      <c r="AG151" s="236"/>
      <c r="AH151" s="236"/>
      <c r="AI151" s="236"/>
      <c r="AJ151" s="236"/>
    </row>
    <row r="152" spans="1:36" s="251" customFormat="1" ht="15.6" customHeight="1" x14ac:dyDescent="0.25">
      <c r="A152" s="250"/>
      <c r="B152" s="252"/>
      <c r="C152" s="252"/>
      <c r="D152" s="252"/>
      <c r="E152" s="22"/>
      <c r="F152" s="252"/>
      <c r="G152" s="252"/>
      <c r="H152" s="253"/>
      <c r="I152" s="252"/>
      <c r="J152" s="252"/>
      <c r="K152" s="254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  <c r="AA152" s="252"/>
      <c r="AB152" s="252"/>
      <c r="AC152" s="252"/>
      <c r="AD152" s="236"/>
      <c r="AE152" s="236"/>
      <c r="AF152" s="236"/>
      <c r="AG152" s="236"/>
      <c r="AH152" s="236"/>
      <c r="AI152" s="236"/>
      <c r="AJ152" s="236"/>
    </row>
    <row r="153" spans="1:36" s="251" customFormat="1" ht="15.6" customHeight="1" x14ac:dyDescent="0.25">
      <c r="A153" s="250"/>
      <c r="B153" s="252"/>
      <c r="C153" s="252"/>
      <c r="D153" s="252"/>
      <c r="E153" s="22"/>
      <c r="F153" s="252"/>
      <c r="G153" s="252"/>
      <c r="H153" s="253"/>
      <c r="I153" s="252"/>
      <c r="J153" s="252"/>
      <c r="K153" s="254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  <c r="AA153" s="252"/>
      <c r="AB153" s="252"/>
      <c r="AC153" s="252"/>
      <c r="AD153" s="236"/>
      <c r="AE153" s="236"/>
      <c r="AF153" s="236"/>
      <c r="AG153" s="236"/>
      <c r="AH153" s="236"/>
      <c r="AI153" s="236"/>
      <c r="AJ153" s="236"/>
    </row>
    <row r="154" spans="1:36" s="251" customFormat="1" ht="15.6" customHeight="1" x14ac:dyDescent="0.25">
      <c r="A154" s="250"/>
      <c r="B154" s="252"/>
      <c r="C154" s="252"/>
      <c r="D154" s="252"/>
      <c r="E154" s="22"/>
      <c r="F154" s="252"/>
      <c r="G154" s="252"/>
      <c r="H154" s="253"/>
      <c r="I154" s="252"/>
      <c r="J154" s="252"/>
      <c r="K154" s="254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52"/>
      <c r="AB154" s="252"/>
      <c r="AC154" s="252"/>
      <c r="AD154" s="236"/>
      <c r="AE154" s="236"/>
      <c r="AF154" s="236"/>
      <c r="AG154" s="236"/>
      <c r="AH154" s="236"/>
      <c r="AI154" s="236"/>
      <c r="AJ154" s="236"/>
    </row>
    <row r="155" spans="1:36" s="251" customFormat="1" ht="15.6" customHeight="1" x14ac:dyDescent="0.25">
      <c r="A155" s="250"/>
      <c r="B155" s="252"/>
      <c r="C155" s="252"/>
      <c r="D155" s="252"/>
      <c r="E155" s="22"/>
      <c r="F155" s="252"/>
      <c r="G155" s="252"/>
      <c r="H155" s="253"/>
      <c r="I155" s="252"/>
      <c r="J155" s="252"/>
      <c r="K155" s="254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  <c r="AA155" s="252"/>
      <c r="AB155" s="252"/>
      <c r="AC155" s="252"/>
      <c r="AD155" s="236"/>
      <c r="AE155" s="236"/>
      <c r="AF155" s="236"/>
      <c r="AG155" s="236"/>
      <c r="AH155" s="236"/>
      <c r="AI155" s="236"/>
      <c r="AJ155" s="236"/>
    </row>
    <row r="156" spans="1:36" s="251" customFormat="1" ht="15.6" customHeight="1" x14ac:dyDescent="0.25">
      <c r="A156" s="250"/>
      <c r="B156" s="252"/>
      <c r="C156" s="252"/>
      <c r="D156" s="252"/>
      <c r="E156" s="22"/>
      <c r="F156" s="252"/>
      <c r="G156" s="252"/>
      <c r="H156" s="253"/>
      <c r="I156" s="252"/>
      <c r="J156" s="252"/>
      <c r="K156" s="254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  <c r="AA156" s="252"/>
      <c r="AB156" s="252"/>
      <c r="AC156" s="252"/>
      <c r="AD156" s="236"/>
      <c r="AE156" s="236"/>
      <c r="AF156" s="236"/>
      <c r="AG156" s="236"/>
      <c r="AH156" s="236"/>
      <c r="AI156" s="236"/>
      <c r="AJ156" s="236"/>
    </row>
    <row r="157" spans="1:36" s="251" customFormat="1" ht="15.6" customHeight="1" x14ac:dyDescent="0.25">
      <c r="A157" s="250"/>
      <c r="B157" s="252"/>
      <c r="C157" s="252"/>
      <c r="D157" s="252"/>
      <c r="E157" s="22"/>
      <c r="F157" s="252"/>
      <c r="G157" s="252"/>
      <c r="H157" s="253"/>
      <c r="I157" s="252"/>
      <c r="J157" s="252"/>
      <c r="K157" s="254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2"/>
      <c r="AA157" s="252"/>
      <c r="AB157" s="252"/>
      <c r="AC157" s="252"/>
      <c r="AD157" s="236"/>
      <c r="AE157" s="236"/>
      <c r="AF157" s="236"/>
      <c r="AG157" s="236"/>
      <c r="AH157" s="236"/>
      <c r="AI157" s="236"/>
      <c r="AJ157" s="236"/>
    </row>
    <row r="158" spans="1:36" s="251" customFormat="1" ht="15.6" customHeight="1" x14ac:dyDescent="0.25">
      <c r="A158" s="250"/>
      <c r="B158" s="252"/>
      <c r="C158" s="252"/>
      <c r="D158" s="252"/>
      <c r="E158" s="22"/>
      <c r="F158" s="252"/>
      <c r="G158" s="252"/>
      <c r="H158" s="253"/>
      <c r="I158" s="252"/>
      <c r="J158" s="252"/>
      <c r="K158" s="254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  <c r="Y158" s="252"/>
      <c r="Z158" s="252"/>
      <c r="AA158" s="252"/>
      <c r="AB158" s="252"/>
      <c r="AC158" s="252"/>
      <c r="AD158" s="236"/>
      <c r="AE158" s="236"/>
      <c r="AF158" s="236"/>
      <c r="AG158" s="236"/>
      <c r="AH158" s="236"/>
      <c r="AI158" s="236"/>
      <c r="AJ158" s="236"/>
    </row>
    <row r="159" spans="1:36" s="251" customFormat="1" ht="15.6" customHeight="1" x14ac:dyDescent="0.25">
      <c r="A159" s="250"/>
      <c r="B159" s="252"/>
      <c r="C159" s="252"/>
      <c r="D159" s="252"/>
      <c r="E159" s="22"/>
      <c r="F159" s="252"/>
      <c r="G159" s="252"/>
      <c r="H159" s="253"/>
      <c r="I159" s="252"/>
      <c r="J159" s="252"/>
      <c r="K159" s="254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  <c r="AA159" s="252"/>
      <c r="AB159" s="252"/>
      <c r="AC159" s="252"/>
      <c r="AD159" s="236"/>
      <c r="AE159" s="236"/>
      <c r="AF159" s="236"/>
      <c r="AG159" s="236"/>
      <c r="AH159" s="236"/>
      <c r="AI159" s="236"/>
      <c r="AJ159" s="236"/>
    </row>
    <row r="160" spans="1:36" s="251" customFormat="1" ht="15.6" customHeight="1" x14ac:dyDescent="0.25">
      <c r="A160" s="250"/>
      <c r="B160" s="252"/>
      <c r="C160" s="252"/>
      <c r="D160" s="252"/>
      <c r="E160" s="22"/>
      <c r="F160" s="252"/>
      <c r="G160" s="252"/>
      <c r="H160" s="253"/>
      <c r="I160" s="252"/>
      <c r="J160" s="252"/>
      <c r="K160" s="254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2"/>
      <c r="AA160" s="252"/>
      <c r="AB160" s="252"/>
      <c r="AC160" s="252"/>
      <c r="AD160" s="236"/>
      <c r="AE160" s="236"/>
      <c r="AF160" s="236"/>
      <c r="AG160" s="236"/>
      <c r="AH160" s="236"/>
      <c r="AI160" s="236"/>
      <c r="AJ160" s="236"/>
    </row>
    <row r="161" spans="1:36" s="251" customFormat="1" ht="15.6" customHeight="1" x14ac:dyDescent="0.25">
      <c r="A161" s="250"/>
      <c r="B161" s="252"/>
      <c r="C161" s="252"/>
      <c r="D161" s="252"/>
      <c r="E161" s="22"/>
      <c r="F161" s="252"/>
      <c r="G161" s="252"/>
      <c r="H161" s="253"/>
      <c r="I161" s="252"/>
      <c r="J161" s="252"/>
      <c r="K161" s="254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  <c r="Y161" s="252"/>
      <c r="Z161" s="252"/>
      <c r="AA161" s="252"/>
      <c r="AB161" s="252"/>
      <c r="AC161" s="252"/>
      <c r="AD161" s="236"/>
      <c r="AE161" s="236"/>
      <c r="AF161" s="236"/>
      <c r="AG161" s="236"/>
      <c r="AH161" s="236"/>
      <c r="AI161" s="236"/>
      <c r="AJ161" s="236"/>
    </row>
    <row r="162" spans="1:36" s="251" customFormat="1" ht="15.6" customHeight="1" x14ac:dyDescent="0.25">
      <c r="A162" s="250"/>
      <c r="B162" s="252"/>
      <c r="C162" s="252"/>
      <c r="D162" s="252"/>
      <c r="E162" s="22"/>
      <c r="F162" s="252"/>
      <c r="G162" s="252"/>
      <c r="H162" s="253"/>
      <c r="I162" s="252"/>
      <c r="J162" s="252"/>
      <c r="K162" s="254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  <c r="AA162" s="252"/>
      <c r="AB162" s="252"/>
      <c r="AC162" s="252"/>
      <c r="AD162" s="236"/>
      <c r="AE162" s="236"/>
      <c r="AF162" s="236"/>
      <c r="AG162" s="236"/>
      <c r="AH162" s="236"/>
      <c r="AI162" s="236"/>
      <c r="AJ162" s="236"/>
    </row>
    <row r="163" spans="1:36" s="251" customFormat="1" ht="15.6" customHeight="1" x14ac:dyDescent="0.25">
      <c r="A163" s="250"/>
      <c r="B163" s="252"/>
      <c r="C163" s="252"/>
      <c r="D163" s="252"/>
      <c r="E163" s="22"/>
      <c r="F163" s="252"/>
      <c r="G163" s="252"/>
      <c r="H163" s="253"/>
      <c r="I163" s="252"/>
      <c r="J163" s="252"/>
      <c r="K163" s="254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  <c r="AA163" s="252"/>
      <c r="AB163" s="252"/>
      <c r="AC163" s="252"/>
      <c r="AD163" s="236"/>
      <c r="AE163" s="236"/>
      <c r="AF163" s="236"/>
      <c r="AG163" s="236"/>
      <c r="AH163" s="236"/>
      <c r="AI163" s="236"/>
      <c r="AJ163" s="236"/>
    </row>
    <row r="164" spans="1:36" s="251" customFormat="1" ht="15.6" customHeight="1" x14ac:dyDescent="0.25">
      <c r="A164" s="250"/>
      <c r="B164" s="252"/>
      <c r="C164" s="252"/>
      <c r="D164" s="252"/>
      <c r="E164" s="22"/>
      <c r="F164" s="252"/>
      <c r="G164" s="252"/>
      <c r="H164" s="253"/>
      <c r="I164" s="252"/>
      <c r="J164" s="252"/>
      <c r="K164" s="254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2"/>
      <c r="AC164" s="252"/>
      <c r="AD164" s="236"/>
      <c r="AE164" s="236"/>
      <c r="AF164" s="236"/>
      <c r="AG164" s="236"/>
      <c r="AH164" s="236"/>
      <c r="AI164" s="236"/>
      <c r="AJ164" s="236"/>
    </row>
    <row r="165" spans="1:36" s="251" customFormat="1" ht="15.6" customHeight="1" x14ac:dyDescent="0.25">
      <c r="A165" s="250"/>
      <c r="B165" s="252"/>
      <c r="C165" s="252"/>
      <c r="D165" s="252"/>
      <c r="E165" s="22"/>
      <c r="F165" s="252"/>
      <c r="G165" s="252"/>
      <c r="H165" s="253"/>
      <c r="I165" s="252"/>
      <c r="J165" s="252"/>
      <c r="K165" s="254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  <c r="AA165" s="252"/>
      <c r="AB165" s="252"/>
      <c r="AC165" s="252"/>
      <c r="AD165" s="236"/>
      <c r="AE165" s="236"/>
      <c r="AF165" s="236"/>
      <c r="AG165" s="236"/>
      <c r="AH165" s="236"/>
      <c r="AI165" s="236"/>
      <c r="AJ165" s="236"/>
    </row>
    <row r="166" spans="1:36" s="251" customFormat="1" ht="15.6" customHeight="1" x14ac:dyDescent="0.25">
      <c r="A166" s="250"/>
      <c r="B166" s="252"/>
      <c r="C166" s="252"/>
      <c r="D166" s="252"/>
      <c r="E166" s="22"/>
      <c r="F166" s="252"/>
      <c r="G166" s="252"/>
      <c r="H166" s="253"/>
      <c r="I166" s="252"/>
      <c r="J166" s="252"/>
      <c r="K166" s="254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  <c r="AA166" s="252"/>
      <c r="AB166" s="252"/>
      <c r="AC166" s="252"/>
      <c r="AD166" s="236"/>
      <c r="AE166" s="236"/>
      <c r="AF166" s="236"/>
      <c r="AG166" s="236"/>
      <c r="AH166" s="236"/>
      <c r="AI166" s="236"/>
      <c r="AJ166" s="236"/>
    </row>
    <row r="167" spans="1:36" s="251" customFormat="1" ht="15.6" customHeight="1" x14ac:dyDescent="0.25">
      <c r="A167" s="250"/>
      <c r="B167" s="252"/>
      <c r="C167" s="252"/>
      <c r="D167" s="252"/>
      <c r="E167" s="22"/>
      <c r="F167" s="252"/>
      <c r="G167" s="252"/>
      <c r="H167" s="253"/>
      <c r="I167" s="252"/>
      <c r="J167" s="252"/>
      <c r="K167" s="254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  <c r="AA167" s="252"/>
      <c r="AB167" s="252"/>
      <c r="AC167" s="252"/>
      <c r="AD167" s="236"/>
      <c r="AE167" s="236"/>
      <c r="AF167" s="236"/>
      <c r="AG167" s="236"/>
      <c r="AH167" s="236"/>
      <c r="AI167" s="236"/>
      <c r="AJ167" s="236"/>
    </row>
    <row r="168" spans="1:36" s="251" customFormat="1" ht="15.6" customHeight="1" x14ac:dyDescent="0.25">
      <c r="A168" s="250"/>
      <c r="B168" s="252"/>
      <c r="C168" s="252"/>
      <c r="D168" s="252"/>
      <c r="E168" s="22"/>
      <c r="F168" s="252"/>
      <c r="G168" s="252"/>
      <c r="H168" s="253"/>
      <c r="I168" s="252"/>
      <c r="J168" s="252"/>
      <c r="K168" s="254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  <c r="AA168" s="252"/>
      <c r="AB168" s="252"/>
      <c r="AC168" s="252"/>
      <c r="AD168" s="236"/>
      <c r="AE168" s="236"/>
      <c r="AF168" s="236"/>
      <c r="AG168" s="236"/>
      <c r="AH168" s="236"/>
      <c r="AI168" s="236"/>
      <c r="AJ168" s="236"/>
    </row>
    <row r="169" spans="1:36" s="251" customFormat="1" ht="15.6" customHeight="1" x14ac:dyDescent="0.25">
      <c r="A169" s="250"/>
      <c r="B169" s="252"/>
      <c r="C169" s="252"/>
      <c r="D169" s="252"/>
      <c r="E169" s="22"/>
      <c r="F169" s="252"/>
      <c r="G169" s="252"/>
      <c r="H169" s="253"/>
      <c r="I169" s="252"/>
      <c r="J169" s="252"/>
      <c r="K169" s="254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  <c r="AA169" s="252"/>
      <c r="AB169" s="252"/>
      <c r="AC169" s="252"/>
      <c r="AD169" s="236"/>
      <c r="AE169" s="236"/>
      <c r="AF169" s="236"/>
      <c r="AG169" s="236"/>
      <c r="AH169" s="236"/>
      <c r="AI169" s="236"/>
      <c r="AJ169" s="236"/>
    </row>
    <row r="170" spans="1:36" s="251" customFormat="1" ht="15.6" customHeight="1" x14ac:dyDescent="0.25">
      <c r="A170" s="250"/>
      <c r="B170" s="252"/>
      <c r="C170" s="252"/>
      <c r="D170" s="252"/>
      <c r="E170" s="22"/>
      <c r="F170" s="252"/>
      <c r="G170" s="252"/>
      <c r="H170" s="253"/>
      <c r="I170" s="252"/>
      <c r="J170" s="252"/>
      <c r="K170" s="254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52"/>
      <c r="AB170" s="252"/>
      <c r="AC170" s="252"/>
      <c r="AD170" s="236"/>
      <c r="AE170" s="236"/>
      <c r="AF170" s="236"/>
      <c r="AG170" s="236"/>
      <c r="AH170" s="236"/>
      <c r="AI170" s="236"/>
      <c r="AJ170" s="236"/>
    </row>
    <row r="171" spans="1:36" s="251" customFormat="1" ht="15.6" customHeight="1" x14ac:dyDescent="0.25">
      <c r="A171" s="250"/>
      <c r="B171" s="252"/>
      <c r="C171" s="252"/>
      <c r="D171" s="252"/>
      <c r="E171" s="22"/>
      <c r="F171" s="252"/>
      <c r="G171" s="252"/>
      <c r="H171" s="253"/>
      <c r="I171" s="252"/>
      <c r="J171" s="252"/>
      <c r="K171" s="254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2"/>
      <c r="Z171" s="252"/>
      <c r="AA171" s="252"/>
      <c r="AB171" s="252"/>
      <c r="AC171" s="252"/>
      <c r="AD171" s="236"/>
      <c r="AE171" s="236"/>
      <c r="AF171" s="236"/>
      <c r="AG171" s="236"/>
      <c r="AH171" s="236"/>
      <c r="AI171" s="236"/>
      <c r="AJ171" s="236"/>
    </row>
    <row r="172" spans="1:36" s="251" customFormat="1" ht="15.6" customHeight="1" x14ac:dyDescent="0.25">
      <c r="A172" s="250"/>
      <c r="B172" s="252"/>
      <c r="C172" s="252"/>
      <c r="D172" s="252"/>
      <c r="E172" s="22"/>
      <c r="F172" s="252"/>
      <c r="G172" s="252"/>
      <c r="H172" s="253"/>
      <c r="I172" s="252"/>
      <c r="J172" s="252"/>
      <c r="K172" s="254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  <c r="Y172" s="252"/>
      <c r="Z172" s="252"/>
      <c r="AA172" s="252"/>
      <c r="AB172" s="252"/>
      <c r="AC172" s="252"/>
      <c r="AD172" s="236"/>
      <c r="AE172" s="236"/>
      <c r="AF172" s="236"/>
      <c r="AG172" s="236"/>
      <c r="AH172" s="236"/>
      <c r="AI172" s="236"/>
      <c r="AJ172" s="236"/>
    </row>
    <row r="173" spans="1:36" s="251" customFormat="1" ht="15.6" customHeight="1" x14ac:dyDescent="0.25">
      <c r="A173" s="250"/>
      <c r="B173" s="252"/>
      <c r="C173" s="252"/>
      <c r="D173" s="252"/>
      <c r="E173" s="22"/>
      <c r="F173" s="252"/>
      <c r="G173" s="252"/>
      <c r="H173" s="253"/>
      <c r="I173" s="252"/>
      <c r="J173" s="252"/>
      <c r="K173" s="254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  <c r="Y173" s="252"/>
      <c r="Z173" s="252"/>
      <c r="AA173" s="252"/>
      <c r="AB173" s="252"/>
      <c r="AC173" s="252"/>
      <c r="AD173" s="236"/>
      <c r="AE173" s="236"/>
      <c r="AF173" s="236"/>
      <c r="AG173" s="236"/>
      <c r="AH173" s="236"/>
      <c r="AI173" s="236"/>
      <c r="AJ173" s="236"/>
    </row>
    <row r="174" spans="1:36" s="251" customFormat="1" ht="15.6" customHeight="1" x14ac:dyDescent="0.25">
      <c r="A174" s="250"/>
      <c r="B174" s="252"/>
      <c r="C174" s="252"/>
      <c r="D174" s="252"/>
      <c r="E174" s="22"/>
      <c r="F174" s="252"/>
      <c r="G174" s="252"/>
      <c r="H174" s="253"/>
      <c r="I174" s="252"/>
      <c r="J174" s="252"/>
      <c r="K174" s="254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  <c r="AA174" s="252"/>
      <c r="AB174" s="252"/>
      <c r="AC174" s="252"/>
      <c r="AD174" s="236"/>
      <c r="AE174" s="236"/>
      <c r="AF174" s="236"/>
      <c r="AG174" s="236"/>
      <c r="AH174" s="236"/>
      <c r="AI174" s="236"/>
      <c r="AJ174" s="236"/>
    </row>
    <row r="175" spans="1:36" s="251" customFormat="1" ht="15.6" customHeight="1" x14ac:dyDescent="0.25">
      <c r="A175" s="250"/>
      <c r="B175" s="252"/>
      <c r="C175" s="252"/>
      <c r="D175" s="252"/>
      <c r="E175" s="22"/>
      <c r="F175" s="252"/>
      <c r="G175" s="252"/>
      <c r="H175" s="253"/>
      <c r="I175" s="252"/>
      <c r="J175" s="252"/>
      <c r="K175" s="254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  <c r="AA175" s="252"/>
      <c r="AB175" s="252"/>
      <c r="AC175" s="252"/>
      <c r="AD175" s="236"/>
      <c r="AE175" s="236"/>
      <c r="AF175" s="236"/>
      <c r="AG175" s="236"/>
      <c r="AH175" s="236"/>
      <c r="AI175" s="236"/>
      <c r="AJ175" s="236"/>
    </row>
    <row r="176" spans="1:36" s="251" customFormat="1" ht="15.6" customHeight="1" x14ac:dyDescent="0.25">
      <c r="A176" s="250"/>
      <c r="B176" s="252"/>
      <c r="C176" s="252"/>
      <c r="D176" s="252"/>
      <c r="E176" s="22"/>
      <c r="F176" s="252"/>
      <c r="G176" s="252"/>
      <c r="H176" s="253"/>
      <c r="I176" s="252"/>
      <c r="J176" s="252"/>
      <c r="K176" s="254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  <c r="AA176" s="252"/>
      <c r="AB176" s="252"/>
      <c r="AC176" s="252"/>
      <c r="AD176" s="236"/>
      <c r="AE176" s="236"/>
      <c r="AF176" s="236"/>
      <c r="AG176" s="236"/>
      <c r="AH176" s="236"/>
      <c r="AI176" s="236"/>
      <c r="AJ176" s="236"/>
    </row>
    <row r="177" spans="1:36" s="251" customFormat="1" ht="15.6" customHeight="1" x14ac:dyDescent="0.25">
      <c r="A177" s="250"/>
      <c r="B177" s="252"/>
      <c r="C177" s="252"/>
      <c r="D177" s="252"/>
      <c r="E177" s="22"/>
      <c r="F177" s="252"/>
      <c r="G177" s="252"/>
      <c r="H177" s="253"/>
      <c r="I177" s="252"/>
      <c r="J177" s="252"/>
      <c r="K177" s="254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36"/>
      <c r="AE177" s="236"/>
      <c r="AF177" s="236"/>
      <c r="AG177" s="236"/>
      <c r="AH177" s="236"/>
      <c r="AI177" s="236"/>
      <c r="AJ177" s="236"/>
    </row>
    <row r="178" spans="1:36" s="251" customFormat="1" ht="15.6" customHeight="1" x14ac:dyDescent="0.25">
      <c r="A178" s="250"/>
      <c r="B178" s="252"/>
      <c r="C178" s="252"/>
      <c r="D178" s="252"/>
      <c r="E178" s="22"/>
      <c r="F178" s="252"/>
      <c r="G178" s="252"/>
      <c r="H178" s="253"/>
      <c r="I178" s="252"/>
      <c r="J178" s="252"/>
      <c r="K178" s="254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  <c r="AA178" s="252"/>
      <c r="AB178" s="252"/>
      <c r="AC178" s="252"/>
      <c r="AD178" s="236"/>
      <c r="AE178" s="236"/>
      <c r="AF178" s="236"/>
      <c r="AG178" s="236"/>
      <c r="AH178" s="236"/>
      <c r="AI178" s="236"/>
      <c r="AJ178" s="236"/>
    </row>
    <row r="179" spans="1:36" s="251" customFormat="1" ht="15.6" customHeight="1" x14ac:dyDescent="0.25">
      <c r="A179" s="250"/>
      <c r="B179" s="252"/>
      <c r="C179" s="252"/>
      <c r="D179" s="252"/>
      <c r="E179" s="22"/>
      <c r="F179" s="252"/>
      <c r="G179" s="252"/>
      <c r="H179" s="253"/>
      <c r="I179" s="252"/>
      <c r="J179" s="252"/>
      <c r="K179" s="254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  <c r="Y179" s="252"/>
      <c r="Z179" s="252"/>
      <c r="AA179" s="252"/>
      <c r="AB179" s="252"/>
      <c r="AC179" s="252"/>
      <c r="AD179" s="236"/>
      <c r="AE179" s="236"/>
      <c r="AF179" s="236"/>
      <c r="AG179" s="236"/>
      <c r="AH179" s="236"/>
      <c r="AI179" s="236"/>
      <c r="AJ179" s="236"/>
    </row>
    <row r="180" spans="1:36" s="251" customFormat="1" ht="15.6" customHeight="1" x14ac:dyDescent="0.25">
      <c r="A180" s="250"/>
      <c r="B180" s="252"/>
      <c r="C180" s="252"/>
      <c r="D180" s="252"/>
      <c r="E180" s="22"/>
      <c r="F180" s="252"/>
      <c r="G180" s="252"/>
      <c r="H180" s="253"/>
      <c r="I180" s="252"/>
      <c r="J180" s="252"/>
      <c r="K180" s="254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  <c r="AA180" s="252"/>
      <c r="AB180" s="252"/>
      <c r="AC180" s="252"/>
      <c r="AD180" s="236"/>
      <c r="AE180" s="236"/>
      <c r="AF180" s="236"/>
      <c r="AG180" s="236"/>
      <c r="AH180" s="236"/>
      <c r="AI180" s="236"/>
      <c r="AJ180" s="236"/>
    </row>
    <row r="181" spans="1:36" s="251" customFormat="1" ht="15.6" customHeight="1" x14ac:dyDescent="0.25">
      <c r="A181" s="250"/>
      <c r="B181" s="252"/>
      <c r="C181" s="252"/>
      <c r="D181" s="252"/>
      <c r="E181" s="22"/>
      <c r="F181" s="252"/>
      <c r="G181" s="252"/>
      <c r="H181" s="253"/>
      <c r="I181" s="252"/>
      <c r="J181" s="252"/>
      <c r="K181" s="254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2"/>
      <c r="AA181" s="252"/>
      <c r="AB181" s="252"/>
      <c r="AC181" s="252"/>
      <c r="AD181" s="236"/>
      <c r="AE181" s="236"/>
      <c r="AF181" s="236"/>
      <c r="AG181" s="236"/>
      <c r="AH181" s="236"/>
      <c r="AI181" s="236"/>
      <c r="AJ181" s="236"/>
    </row>
    <row r="182" spans="1:36" s="251" customFormat="1" ht="15.6" customHeight="1" x14ac:dyDescent="0.25">
      <c r="A182" s="250"/>
      <c r="B182" s="252"/>
      <c r="C182" s="252"/>
      <c r="D182" s="252"/>
      <c r="E182" s="22"/>
      <c r="F182" s="252"/>
      <c r="G182" s="252"/>
      <c r="H182" s="253"/>
      <c r="I182" s="252"/>
      <c r="J182" s="252"/>
      <c r="K182" s="254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2"/>
      <c r="AA182" s="252"/>
      <c r="AB182" s="252"/>
      <c r="AC182" s="252"/>
      <c r="AD182" s="236"/>
      <c r="AE182" s="236"/>
      <c r="AF182" s="236"/>
      <c r="AG182" s="236"/>
      <c r="AH182" s="236"/>
      <c r="AI182" s="236"/>
      <c r="AJ182" s="236"/>
    </row>
    <row r="183" spans="1:36" ht="15.6" customHeight="1" x14ac:dyDescent="0.25">
      <c r="AD183" s="236"/>
      <c r="AE183" s="236"/>
      <c r="AF183" s="236"/>
      <c r="AG183" s="236"/>
      <c r="AH183" s="236"/>
      <c r="AI183" s="236"/>
      <c r="AJ183" s="2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2022-11-25T15:26:48Z</dcterms:modified>
</cp:coreProperties>
</file>